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r\Desktop\GAEMS\1 Trauma Commission Funds\2023\"/>
    </mc:Choice>
  </mc:AlternateContent>
  <xr:revisionPtr revIDLastSave="0" documentId="8_{743292F4-C91D-4F45-839F-7B759A108492}" xr6:coauthVersionLast="47" xr6:coauthVersionMax="47" xr10:uidLastSave="{00000000-0000-0000-0000-000000000000}"/>
  <bookViews>
    <workbookView xWindow="-109" yWindow="-109" windowWidth="18775" windowHeight="9931" xr2:uid="{AA6CF35E-A50F-44D0-992F-08E3C2360C3A}"/>
  </bookViews>
  <sheets>
    <sheet name="GEMSA Cost Proposal" sheetId="4" r:id="rId1"/>
    <sheet name="Cost by Cours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L23" i="5"/>
  <c r="L21" i="5"/>
  <c r="K23" i="5"/>
  <c r="K21" i="5"/>
  <c r="H23" i="4"/>
  <c r="H22" i="4"/>
  <c r="H21" i="4"/>
  <c r="I21" i="4" s="1"/>
  <c r="H20" i="4"/>
  <c r="I20" i="4" s="1"/>
  <c r="H19" i="4"/>
  <c r="I19" i="4" s="1"/>
  <c r="I23" i="4"/>
  <c r="I22" i="4"/>
  <c r="J24" i="4"/>
  <c r="I28" i="4" s="1"/>
  <c r="F17" i="4"/>
  <c r="H17" i="4" s="1"/>
  <c r="F16" i="4"/>
  <c r="H16" i="4" s="1"/>
  <c r="F15" i="4"/>
  <c r="H15" i="4" s="1"/>
  <c r="F14" i="4"/>
  <c r="H14" i="4" s="1"/>
  <c r="F13" i="4"/>
  <c r="H13" i="4" s="1"/>
  <c r="H12" i="4"/>
  <c r="F11" i="4"/>
  <c r="H11" i="4" s="1"/>
  <c r="F10" i="4"/>
  <c r="H10" i="4" s="1"/>
  <c r="F9" i="4"/>
  <c r="H9" i="4" s="1"/>
  <c r="F8" i="4"/>
  <c r="H8" i="4" s="1"/>
  <c r="F7" i="4"/>
  <c r="H7" i="4" s="1"/>
  <c r="I7" i="4" s="1"/>
  <c r="F6" i="4"/>
  <c r="H6" i="4" s="1"/>
  <c r="F5" i="4"/>
  <c r="H5" i="4" s="1"/>
  <c r="I6" i="4" l="1"/>
  <c r="I12" i="4"/>
  <c r="I11" i="4"/>
  <c r="I8" i="4"/>
  <c r="I15" i="4"/>
  <c r="H24" i="4"/>
  <c r="F27" i="4" s="1"/>
  <c r="I16" i="4"/>
  <c r="I17" i="4"/>
  <c r="I9" i="4"/>
  <c r="I10" i="4"/>
  <c r="F24" i="4"/>
  <c r="F26" i="4" s="1"/>
  <c r="I5" i="4"/>
  <c r="I14" i="4"/>
  <c r="I13" i="4"/>
  <c r="I24" i="4" l="1"/>
  <c r="I27" i="4" s="1"/>
  <c r="I29" i="4" s="1"/>
  <c r="F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tc={0C39ACDF-3517-6947-9304-A9BE3CC90A3F}</author>
  </authors>
  <commentList>
    <comment ref="E3" authorId="0" shapeId="0" xr:uid="{0C39ACDF-3517-6947-9304-A9BE3CC90A3F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 this column</t>
      </text>
    </comment>
  </commentList>
</comments>
</file>

<file path=xl/sharedStrings.xml><?xml version="1.0" encoding="utf-8"?>
<sst xmlns="http://schemas.openxmlformats.org/spreadsheetml/2006/main" count="55" uniqueCount="51">
  <si>
    <t>Program</t>
  </si>
  <si>
    <t>TECC</t>
  </si>
  <si>
    <t>Leadership</t>
  </si>
  <si>
    <t>Patient Handling Low Angle</t>
  </si>
  <si>
    <t>EVOC</t>
  </si>
  <si>
    <t>EMS Instructor</t>
  </si>
  <si>
    <t>EMR/EMT</t>
  </si>
  <si>
    <t>Trauma Skills Lab</t>
  </si>
  <si>
    <t>Farm Medic</t>
  </si>
  <si>
    <t>Axioms of Leadership</t>
  </si>
  <si>
    <t>Funding Designated by EMS Sub-Committee</t>
  </si>
  <si>
    <t>Auto Extrication</t>
  </si>
  <si>
    <t>Peer Support Course</t>
  </si>
  <si>
    <t>Trauma Skills Lab Instructor Training to include Workshop</t>
  </si>
  <si>
    <t>Tourniquets for TECC, Farm Medic, Auto Extrication &amp; Rope Rescue</t>
  </si>
  <si>
    <t>Equipment for TECC, Farm Medic and Cadaver Labs</t>
  </si>
  <si>
    <t>Jr. Leadership  Course</t>
  </si>
  <si>
    <t>Moulage Course</t>
  </si>
  <si>
    <t xml:space="preserve">EMS Profession Public Service Announcements </t>
  </si>
  <si>
    <t>Edited Proposal</t>
  </si>
  <si>
    <t>Admin Fee (%)</t>
  </si>
  <si>
    <t>FIXED ADMIN FEE COURSES</t>
  </si>
  <si>
    <t xml:space="preserve">VARIABLE ADMIN FEE COURES </t>
  </si>
  <si>
    <t xml:space="preserve">Admin Fee </t>
  </si>
  <si>
    <t xml:space="preserve">Total Cost </t>
  </si>
  <si>
    <t>Course Type (Instructor/Provider/NA)</t>
  </si>
  <si>
    <t xml:space="preserve">Number of Courses </t>
  </si>
  <si>
    <t xml:space="preserve">Cost Per Course </t>
  </si>
  <si>
    <t>Total Cost</t>
  </si>
  <si>
    <t>Breakdown of Costs by Course</t>
  </si>
  <si>
    <t xml:space="preserve">Program </t>
  </si>
  <si>
    <t>Venue Cost</t>
  </si>
  <si>
    <t>Instructor</t>
  </si>
  <si>
    <t xml:space="preserve">GEMSA Course Costs Proposal </t>
  </si>
  <si>
    <t xml:space="preserve">Course Cost Categories </t>
  </si>
  <si>
    <t>Catering/Meals</t>
  </si>
  <si>
    <t xml:space="preserve">Books </t>
  </si>
  <si>
    <t>Course Director Cost $; $ per instructor per day  for how many days, variable cost by day</t>
  </si>
  <si>
    <t>x category</t>
  </si>
  <si>
    <t>y category</t>
  </si>
  <si>
    <t>z category</t>
  </si>
  <si>
    <t xml:space="preserve">Cost Description </t>
  </si>
  <si>
    <t>Amount ($)</t>
  </si>
  <si>
    <t>Course Fees (e.g. NAEMT, etc.)</t>
  </si>
  <si>
    <t xml:space="preserve">Fees paid to professional/proprietary organizations associated with courses and amount per student, per course, etc. </t>
  </si>
  <si>
    <t xml:space="preserve">Number and type of meals (e.g., breakfast and lunch for 50 students including food, delivery, etc) x 2 day.  </t>
  </si>
  <si>
    <t xml:space="preserve">Additional Administrative Fees </t>
  </si>
  <si>
    <t>Total</t>
  </si>
  <si>
    <t>$834.00 per course</t>
  </si>
  <si>
    <t>NAEMT</t>
  </si>
  <si>
    <t>$585 Per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</si>
</sst>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44" fontId="0" fillId="0" borderId="10" xfId="0" applyNumberFormat="1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44" fontId="0" fillId="0" borderId="10" xfId="1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4" borderId="4" xfId="0" applyFill="1" applyBorder="1"/>
    <xf numFmtId="0" fontId="0" fillId="4" borderId="7" xfId="0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z Atkins" id="{44D4AACA-495B-D54F-B338-8B7CB7AC8C1B}" userId="S::liz@gtcnc.org::1bb3015d-8850-492a-9231-8aef9aea7e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2-05-31T16:41:19.51" personId="{44D4AACA-495B-D54F-B338-8B7CB7AC8C1B}" id="{0C39ACDF-3517-6947-9304-A9BE3CC90A3F}">
    <text>Remove this column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FA66-E7F3-472D-8882-8104EFF29A3C}">
  <sheetPr>
    <tabColor theme="9" tint="-0.249977111117893"/>
  </sheetPr>
  <dimension ref="A1:N30"/>
  <sheetViews>
    <sheetView tabSelected="1" topLeftCell="A20" zoomScale="150" zoomScaleNormal="150" workbookViewId="0">
      <selection activeCell="G26" sqref="G26"/>
    </sheetView>
  </sheetViews>
  <sheetFormatPr defaultColWidth="8.875" defaultRowHeight="14.3" x14ac:dyDescent="0.25"/>
  <cols>
    <col min="1" max="1" width="26.375" style="7" customWidth="1"/>
    <col min="2" max="2" width="11.375" style="7" customWidth="1"/>
    <col min="3" max="3" width="9.5" style="7" customWidth="1"/>
    <col min="4" max="4" width="14.125" style="7" customWidth="1"/>
    <col min="5" max="5" width="11.875" style="7" customWidth="1"/>
    <col min="6" max="7" width="19.625" style="7" customWidth="1"/>
    <col min="8" max="8" width="15" style="7" bestFit="1" customWidth="1"/>
    <col min="9" max="9" width="22.625" style="7" customWidth="1"/>
    <col min="10" max="10" width="23.625" style="7" customWidth="1"/>
    <col min="11" max="11" width="11.375" style="13" customWidth="1"/>
    <col min="12" max="12" width="11.125" style="7" bestFit="1" customWidth="1"/>
    <col min="13" max="13" width="12.625" style="7" bestFit="1" customWidth="1"/>
    <col min="14" max="16384" width="8.875" style="7"/>
  </cols>
  <sheetData>
    <row r="1" spans="1:13" ht="31.95" customHeight="1" x14ac:dyDescent="0.25">
      <c r="A1" s="49" t="s">
        <v>33</v>
      </c>
      <c r="B1" s="50"/>
      <c r="C1" s="50"/>
      <c r="D1" s="50"/>
      <c r="E1" s="50"/>
      <c r="F1" s="50"/>
      <c r="G1" s="50"/>
      <c r="H1" s="50"/>
      <c r="I1" s="50"/>
      <c r="J1" s="51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s="3" customFormat="1" ht="71.349999999999994" x14ac:dyDescent="0.25">
      <c r="A3" s="5" t="s">
        <v>0</v>
      </c>
      <c r="B3" s="5" t="s">
        <v>26</v>
      </c>
      <c r="C3" s="25" t="s">
        <v>25</v>
      </c>
      <c r="D3" s="5" t="s">
        <v>27</v>
      </c>
      <c r="E3" s="25" t="s">
        <v>19</v>
      </c>
      <c r="F3" s="5" t="s">
        <v>28</v>
      </c>
      <c r="G3" s="5" t="s">
        <v>20</v>
      </c>
      <c r="H3" s="5" t="s">
        <v>23</v>
      </c>
      <c r="I3" s="5" t="s">
        <v>24</v>
      </c>
      <c r="J3" s="5" t="s">
        <v>10</v>
      </c>
      <c r="K3" s="14"/>
    </row>
    <row r="4" spans="1:13" s="3" customFormat="1" x14ac:dyDescent="0.25">
      <c r="A4" s="5"/>
      <c r="B4" s="46" t="s">
        <v>21</v>
      </c>
      <c r="C4" s="47"/>
      <c r="D4" s="47"/>
      <c r="E4" s="47"/>
      <c r="F4" s="47"/>
      <c r="G4" s="47"/>
      <c r="H4" s="47"/>
      <c r="I4" s="48"/>
      <c r="J4" s="5"/>
      <c r="K4" s="14"/>
    </row>
    <row r="5" spans="1:13" s="3" customFormat="1" ht="21.1" customHeight="1" x14ac:dyDescent="0.25">
      <c r="A5" s="5" t="s">
        <v>2</v>
      </c>
      <c r="B5" s="23">
        <v>1</v>
      </c>
      <c r="C5" s="5"/>
      <c r="D5" s="12">
        <v>148500</v>
      </c>
      <c r="E5" s="5">
        <v>1</v>
      </c>
      <c r="F5" s="10">
        <f>D5*E5</f>
        <v>148500</v>
      </c>
      <c r="G5" s="24">
        <v>0.1</v>
      </c>
      <c r="H5" s="17">
        <f>F5*10%</f>
        <v>14850</v>
      </c>
      <c r="I5" s="17">
        <f t="shared" ref="I5:I23" si="0">F5+H5</f>
        <v>163350</v>
      </c>
      <c r="J5" s="17"/>
      <c r="K5" s="15"/>
      <c r="L5" s="9"/>
    </row>
    <row r="6" spans="1:13" s="3" customFormat="1" ht="21.1" customHeight="1" x14ac:dyDescent="0.25">
      <c r="A6" s="5" t="s">
        <v>7</v>
      </c>
      <c r="B6" s="23">
        <v>11</v>
      </c>
      <c r="C6" s="5"/>
      <c r="D6" s="12">
        <v>45100</v>
      </c>
      <c r="E6" s="5">
        <v>10</v>
      </c>
      <c r="F6" s="10">
        <f>D6*E6</f>
        <v>451000</v>
      </c>
      <c r="G6" s="24">
        <v>0.1</v>
      </c>
      <c r="H6" s="17">
        <f t="shared" ref="H6:H23" si="1">F6*10%</f>
        <v>45100</v>
      </c>
      <c r="I6" s="17">
        <f t="shared" si="0"/>
        <v>496100</v>
      </c>
      <c r="J6" s="17"/>
      <c r="K6" s="15"/>
    </row>
    <row r="7" spans="1:13" s="3" customFormat="1" ht="21.1" customHeight="1" x14ac:dyDescent="0.25">
      <c r="A7" s="5" t="s">
        <v>49</v>
      </c>
      <c r="B7" s="23">
        <v>21</v>
      </c>
      <c r="C7" s="5"/>
      <c r="D7" s="1">
        <v>5850</v>
      </c>
      <c r="E7" s="5">
        <v>25</v>
      </c>
      <c r="F7" s="10">
        <f t="shared" ref="F7:F15" si="2">D7*E7</f>
        <v>146250</v>
      </c>
      <c r="G7" s="24" t="s">
        <v>50</v>
      </c>
      <c r="H7" s="17">
        <f t="shared" si="1"/>
        <v>14625</v>
      </c>
      <c r="I7" s="17">
        <f t="shared" si="0"/>
        <v>160875</v>
      </c>
      <c r="J7" s="17"/>
      <c r="K7" s="15"/>
    </row>
    <row r="8" spans="1:13" s="3" customFormat="1" ht="21.1" customHeight="1" x14ac:dyDescent="0.25">
      <c r="A8" s="5" t="s">
        <v>8</v>
      </c>
      <c r="B8" s="23">
        <v>12</v>
      </c>
      <c r="C8" s="5"/>
      <c r="D8" s="12">
        <v>7040</v>
      </c>
      <c r="E8" s="5">
        <v>10</v>
      </c>
      <c r="F8" s="10">
        <f t="shared" si="2"/>
        <v>70400</v>
      </c>
      <c r="G8" s="24">
        <v>0.1</v>
      </c>
      <c r="H8" s="17">
        <f t="shared" si="1"/>
        <v>7040</v>
      </c>
      <c r="I8" s="17">
        <f t="shared" si="0"/>
        <v>77440</v>
      </c>
      <c r="J8" s="17"/>
      <c r="K8" s="15"/>
    </row>
    <row r="9" spans="1:13" s="3" customFormat="1" ht="21.1" customHeight="1" x14ac:dyDescent="0.25">
      <c r="A9" s="5" t="s">
        <v>11</v>
      </c>
      <c r="B9" s="23">
        <v>5</v>
      </c>
      <c r="C9" s="5"/>
      <c r="D9" s="12">
        <v>20900</v>
      </c>
      <c r="E9" s="5">
        <v>4</v>
      </c>
      <c r="F9" s="10">
        <f t="shared" si="2"/>
        <v>83600</v>
      </c>
      <c r="G9" s="24">
        <v>0.1</v>
      </c>
      <c r="H9" s="17">
        <f t="shared" si="1"/>
        <v>8360</v>
      </c>
      <c r="I9" s="17">
        <f t="shared" si="0"/>
        <v>91960</v>
      </c>
      <c r="J9" s="17"/>
      <c r="K9" s="15"/>
    </row>
    <row r="10" spans="1:13" s="3" customFormat="1" ht="21.1" customHeight="1" x14ac:dyDescent="0.25">
      <c r="A10" s="5" t="s">
        <v>9</v>
      </c>
      <c r="B10" s="23">
        <v>5</v>
      </c>
      <c r="C10" s="5"/>
      <c r="D10" s="12">
        <v>20955</v>
      </c>
      <c r="E10" s="5">
        <v>3</v>
      </c>
      <c r="F10" s="10">
        <f t="shared" si="2"/>
        <v>62865</v>
      </c>
      <c r="G10" s="24">
        <v>0.1</v>
      </c>
      <c r="H10" s="17">
        <f t="shared" si="1"/>
        <v>6286.5</v>
      </c>
      <c r="I10" s="17">
        <f t="shared" si="0"/>
        <v>69151.5</v>
      </c>
      <c r="J10" s="17"/>
      <c r="K10" s="15"/>
    </row>
    <row r="11" spans="1:13" s="3" customFormat="1" ht="21.1" customHeight="1" x14ac:dyDescent="0.25">
      <c r="A11" s="5" t="s">
        <v>3</v>
      </c>
      <c r="B11" s="23">
        <v>2</v>
      </c>
      <c r="C11" s="5"/>
      <c r="D11" s="12">
        <v>8800</v>
      </c>
      <c r="E11" s="5">
        <v>1</v>
      </c>
      <c r="F11" s="10">
        <f t="shared" si="2"/>
        <v>8800</v>
      </c>
      <c r="G11" s="24">
        <v>0.1</v>
      </c>
      <c r="H11" s="17">
        <f t="shared" si="1"/>
        <v>880</v>
      </c>
      <c r="I11" s="17">
        <f t="shared" si="0"/>
        <v>9680</v>
      </c>
      <c r="J11" s="17"/>
      <c r="K11" s="15"/>
    </row>
    <row r="12" spans="1:13" s="3" customFormat="1" ht="21.1" customHeight="1" x14ac:dyDescent="0.25">
      <c r="A12" s="5" t="s">
        <v>1</v>
      </c>
      <c r="B12" s="23">
        <v>12</v>
      </c>
      <c r="C12" s="5"/>
      <c r="D12" s="12">
        <v>8800</v>
      </c>
      <c r="E12" s="5">
        <v>13</v>
      </c>
      <c r="F12" s="10">
        <f>D12*E12</f>
        <v>114400</v>
      </c>
      <c r="G12" s="24">
        <v>0.1</v>
      </c>
      <c r="H12" s="17">
        <f t="shared" si="1"/>
        <v>11440</v>
      </c>
      <c r="I12" s="17">
        <f t="shared" si="0"/>
        <v>125840</v>
      </c>
      <c r="J12" s="17"/>
      <c r="K12" s="15"/>
    </row>
    <row r="13" spans="1:13" s="3" customFormat="1" ht="21.1" customHeight="1" x14ac:dyDescent="0.25">
      <c r="A13" s="5" t="s">
        <v>4</v>
      </c>
      <c r="B13" s="23">
        <v>4</v>
      </c>
      <c r="C13" s="5"/>
      <c r="D13" s="12">
        <v>5747.2</v>
      </c>
      <c r="E13" s="5">
        <v>3</v>
      </c>
      <c r="F13" s="10">
        <f t="shared" si="2"/>
        <v>17241.599999999999</v>
      </c>
      <c r="G13" s="24">
        <v>0.1</v>
      </c>
      <c r="H13" s="17">
        <f t="shared" si="1"/>
        <v>1724.1599999999999</v>
      </c>
      <c r="I13" s="17">
        <f t="shared" si="0"/>
        <v>18965.759999999998</v>
      </c>
      <c r="J13" s="17"/>
      <c r="K13" s="15"/>
    </row>
    <row r="14" spans="1:13" s="3" customFormat="1" ht="21.1" customHeight="1" x14ac:dyDescent="0.25">
      <c r="A14" s="5" t="s">
        <v>5</v>
      </c>
      <c r="B14" s="23">
        <v>2</v>
      </c>
      <c r="C14" s="5"/>
      <c r="D14" s="12">
        <v>14850</v>
      </c>
      <c r="E14" s="5">
        <v>2</v>
      </c>
      <c r="F14" s="10">
        <f t="shared" si="2"/>
        <v>29700</v>
      </c>
      <c r="G14" s="24">
        <v>0.1</v>
      </c>
      <c r="H14" s="17">
        <f t="shared" si="1"/>
        <v>2970</v>
      </c>
      <c r="I14" s="17">
        <f t="shared" si="0"/>
        <v>32670</v>
      </c>
      <c r="J14" s="17"/>
      <c r="K14" s="15"/>
    </row>
    <row r="15" spans="1:13" s="3" customFormat="1" ht="28.55" x14ac:dyDescent="0.25">
      <c r="A15" s="5" t="s">
        <v>18</v>
      </c>
      <c r="B15" s="23">
        <v>1</v>
      </c>
      <c r="C15" s="5"/>
      <c r="D15" s="1">
        <v>22000</v>
      </c>
      <c r="E15" s="5">
        <v>1</v>
      </c>
      <c r="F15" s="10">
        <f t="shared" si="2"/>
        <v>22000</v>
      </c>
      <c r="G15" s="24">
        <v>0.1</v>
      </c>
      <c r="H15" s="17">
        <f t="shared" si="1"/>
        <v>2200</v>
      </c>
      <c r="I15" s="17">
        <f t="shared" si="0"/>
        <v>24200</v>
      </c>
      <c r="J15" s="17"/>
      <c r="K15" s="15"/>
    </row>
    <row r="16" spans="1:13" s="3" customFormat="1" ht="21.1" customHeight="1" x14ac:dyDescent="0.25">
      <c r="A16" s="5" t="s">
        <v>6</v>
      </c>
      <c r="B16" s="23">
        <v>25</v>
      </c>
      <c r="C16" s="5"/>
      <c r="D16" s="1">
        <v>8340</v>
      </c>
      <c r="E16" s="5">
        <v>26</v>
      </c>
      <c r="F16" s="10">
        <f>D16*E16</f>
        <v>216840</v>
      </c>
      <c r="G16" s="24" t="s">
        <v>48</v>
      </c>
      <c r="H16" s="17">
        <f>F16*10%</f>
        <v>21684</v>
      </c>
      <c r="I16" s="17">
        <f>F16+H16</f>
        <v>238524</v>
      </c>
      <c r="J16" s="17"/>
      <c r="K16" s="15"/>
      <c r="M16" s="9"/>
    </row>
    <row r="17" spans="1:14" s="3" customFormat="1" ht="21.1" customHeight="1" x14ac:dyDescent="0.25">
      <c r="A17" s="5" t="s">
        <v>17</v>
      </c>
      <c r="B17" s="23">
        <v>2</v>
      </c>
      <c r="C17" s="5"/>
      <c r="D17" s="1">
        <v>16500</v>
      </c>
      <c r="E17" s="5">
        <v>1</v>
      </c>
      <c r="F17" s="1">
        <f>D17*E17</f>
        <v>16500</v>
      </c>
      <c r="G17" s="24">
        <v>0.1</v>
      </c>
      <c r="H17" s="17">
        <f>F17*10%</f>
        <v>1650</v>
      </c>
      <c r="I17" s="17">
        <f>F17+H17</f>
        <v>18150</v>
      </c>
      <c r="J17" s="17"/>
      <c r="K17" s="15"/>
      <c r="L17" s="4"/>
      <c r="M17" s="4"/>
      <c r="N17" s="4"/>
    </row>
    <row r="18" spans="1:14" s="3" customFormat="1" x14ac:dyDescent="0.25">
      <c r="A18" s="5"/>
      <c r="B18" s="46" t="s">
        <v>22</v>
      </c>
      <c r="C18" s="47"/>
      <c r="D18" s="47"/>
      <c r="E18" s="47"/>
      <c r="F18" s="47"/>
      <c r="G18" s="47"/>
      <c r="H18" s="47"/>
      <c r="I18" s="48"/>
      <c r="J18" s="17"/>
      <c r="K18" s="15"/>
    </row>
    <row r="19" spans="1:14" s="3" customFormat="1" ht="21.1" customHeight="1" x14ac:dyDescent="0.25">
      <c r="A19" s="5" t="s">
        <v>16</v>
      </c>
      <c r="B19" s="23">
        <v>1</v>
      </c>
      <c r="C19" s="5"/>
      <c r="D19" s="1">
        <v>35000</v>
      </c>
      <c r="E19" s="5">
        <v>1</v>
      </c>
      <c r="F19" s="1">
        <v>35000</v>
      </c>
      <c r="G19" s="24">
        <v>0.1</v>
      </c>
      <c r="H19" s="17">
        <f t="shared" si="1"/>
        <v>3500</v>
      </c>
      <c r="I19" s="17">
        <f t="shared" si="0"/>
        <v>38500</v>
      </c>
      <c r="J19" s="17"/>
      <c r="K19" s="15"/>
      <c r="L19" s="4"/>
      <c r="M19" s="4"/>
      <c r="N19" s="4"/>
    </row>
    <row r="20" spans="1:14" s="3" customFormat="1" ht="21.1" customHeight="1" x14ac:dyDescent="0.25">
      <c r="A20" s="5" t="s">
        <v>12</v>
      </c>
      <c r="B20" s="23">
        <v>1</v>
      </c>
      <c r="C20" s="5"/>
      <c r="D20" s="1">
        <v>30000</v>
      </c>
      <c r="E20" s="5">
        <v>1</v>
      </c>
      <c r="F20" s="1">
        <v>30000</v>
      </c>
      <c r="G20" s="24">
        <v>0.1</v>
      </c>
      <c r="H20" s="17">
        <f t="shared" si="1"/>
        <v>3000</v>
      </c>
      <c r="I20" s="17">
        <f t="shared" si="0"/>
        <v>33000</v>
      </c>
      <c r="J20" s="17"/>
      <c r="K20" s="15"/>
      <c r="L20" s="4"/>
      <c r="M20" s="4"/>
      <c r="N20" s="4"/>
    </row>
    <row r="21" spans="1:14" s="3" customFormat="1" ht="30.1" customHeight="1" x14ac:dyDescent="0.25">
      <c r="A21" s="5" t="s">
        <v>13</v>
      </c>
      <c r="B21" s="23">
        <v>1</v>
      </c>
      <c r="C21" s="5"/>
      <c r="D21" s="1">
        <v>20000</v>
      </c>
      <c r="E21" s="5">
        <v>1</v>
      </c>
      <c r="F21" s="1">
        <v>20000</v>
      </c>
      <c r="G21" s="24">
        <v>0.1</v>
      </c>
      <c r="H21" s="17">
        <f t="shared" si="1"/>
        <v>2000</v>
      </c>
      <c r="I21" s="17">
        <f t="shared" si="0"/>
        <v>22000</v>
      </c>
      <c r="J21" s="17"/>
      <c r="K21" s="15"/>
      <c r="L21" s="4"/>
      <c r="M21" s="4"/>
      <c r="N21" s="4"/>
    </row>
    <row r="22" spans="1:14" s="3" customFormat="1" ht="36" customHeight="1" x14ac:dyDescent="0.25">
      <c r="A22" s="5" t="s">
        <v>15</v>
      </c>
      <c r="B22" s="23"/>
      <c r="C22" s="5"/>
      <c r="D22" s="1">
        <v>30000</v>
      </c>
      <c r="E22" s="5"/>
      <c r="F22" s="1">
        <v>30000</v>
      </c>
      <c r="G22" s="24">
        <v>0.1</v>
      </c>
      <c r="H22" s="17">
        <f t="shared" si="1"/>
        <v>3000</v>
      </c>
      <c r="I22" s="17">
        <f t="shared" si="0"/>
        <v>33000</v>
      </c>
      <c r="J22" s="17"/>
      <c r="K22" s="15"/>
      <c r="L22" s="4"/>
      <c r="M22" s="4"/>
      <c r="N22" s="4"/>
    </row>
    <row r="23" spans="1:14" s="3" customFormat="1" ht="42.8" x14ac:dyDescent="0.25">
      <c r="A23" s="5" t="s">
        <v>14</v>
      </c>
      <c r="B23" s="23">
        <v>1000</v>
      </c>
      <c r="C23" s="5"/>
      <c r="D23" s="1">
        <v>27000</v>
      </c>
      <c r="E23" s="5">
        <v>1000</v>
      </c>
      <c r="F23" s="1">
        <v>27000</v>
      </c>
      <c r="G23" s="24">
        <v>0.1</v>
      </c>
      <c r="H23" s="17">
        <f t="shared" si="1"/>
        <v>2700</v>
      </c>
      <c r="I23" s="17">
        <f t="shared" si="0"/>
        <v>29700</v>
      </c>
      <c r="J23" s="17"/>
      <c r="K23" s="15"/>
      <c r="L23" s="4"/>
      <c r="M23" s="4"/>
      <c r="N23" s="4"/>
    </row>
    <row r="24" spans="1:14" ht="21.1" customHeight="1" x14ac:dyDescent="0.25">
      <c r="A24" s="6"/>
      <c r="B24" s="6"/>
      <c r="C24" s="6"/>
      <c r="D24" s="6"/>
      <c r="E24" s="6"/>
      <c r="F24" s="11">
        <f>SUM(F5:F23)</f>
        <v>1530096.6</v>
      </c>
      <c r="G24" s="11"/>
      <c r="H24" s="18">
        <f>SUM(H5:H23)</f>
        <v>153009.66</v>
      </c>
      <c r="I24" s="18">
        <f>SUM(I5:I23)</f>
        <v>1683106.26</v>
      </c>
      <c r="J24" s="19">
        <f>SUM(J5:J23)</f>
        <v>0</v>
      </c>
      <c r="K24" s="15"/>
      <c r="M24" s="2"/>
    </row>
    <row r="25" spans="1:14" ht="21.1" customHeight="1" x14ac:dyDescent="0.25">
      <c r="F25" s="8"/>
      <c r="G25" s="8"/>
      <c r="H25" s="8"/>
      <c r="I25" s="8"/>
      <c r="J25" s="8"/>
      <c r="K25" s="16"/>
    </row>
    <row r="26" spans="1:14" ht="21.1" customHeight="1" x14ac:dyDescent="0.25">
      <c r="E26" s="8"/>
      <c r="F26" s="20">
        <f>F24</f>
        <v>1530096.6</v>
      </c>
      <c r="G26" s="20"/>
      <c r="H26" s="21"/>
      <c r="I26" s="20"/>
      <c r="J26" s="8"/>
      <c r="K26" s="16"/>
    </row>
    <row r="27" spans="1:14" x14ac:dyDescent="0.25">
      <c r="F27" s="20">
        <f>H24</f>
        <v>153009.66</v>
      </c>
      <c r="G27" s="20"/>
      <c r="H27" s="21"/>
      <c r="I27" s="22">
        <f>I24</f>
        <v>1683106.26</v>
      </c>
      <c r="J27" s="8"/>
    </row>
    <row r="28" spans="1:14" x14ac:dyDescent="0.25">
      <c r="F28" s="22">
        <f>SUM(F26:F27)</f>
        <v>1683106.26</v>
      </c>
      <c r="G28" s="22"/>
      <c r="H28" s="22"/>
      <c r="I28" s="22">
        <f>J24</f>
        <v>0</v>
      </c>
      <c r="J28" s="8"/>
    </row>
    <row r="29" spans="1:14" x14ac:dyDescent="0.25">
      <c r="F29" s="20"/>
      <c r="G29" s="20"/>
      <c r="H29" s="20"/>
      <c r="I29" s="20">
        <f>I27-I28</f>
        <v>1683106.26</v>
      </c>
      <c r="J29" s="8"/>
    </row>
    <row r="30" spans="1:14" x14ac:dyDescent="0.25">
      <c r="F30" s="21"/>
      <c r="G30" s="21"/>
      <c r="H30" s="21"/>
      <c r="I30" s="21"/>
    </row>
  </sheetData>
  <mergeCells count="3">
    <mergeCell ref="B4:I4"/>
    <mergeCell ref="B18:I18"/>
    <mergeCell ref="A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1D7E-564A-6D4C-895E-3BEF58531FC0}">
  <dimension ref="A17:L23"/>
  <sheetViews>
    <sheetView topLeftCell="A17" zoomScale="57" zoomScaleNormal="170" workbookViewId="0">
      <selection activeCell="F40" sqref="F40"/>
    </sheetView>
  </sheetViews>
  <sheetFormatPr defaultColWidth="11" defaultRowHeight="14.3" x14ac:dyDescent="0.25"/>
  <cols>
    <col min="1" max="2" width="16.625" customWidth="1"/>
    <col min="3" max="3" width="15" customWidth="1"/>
    <col min="4" max="4" width="17.875" customWidth="1"/>
    <col min="5" max="5" width="14.375" customWidth="1"/>
    <col min="6" max="7" width="16" customWidth="1"/>
    <col min="8" max="8" width="13.375" customWidth="1"/>
    <col min="10" max="10" width="16" customWidth="1"/>
    <col min="11" max="11" width="19.125" customWidth="1"/>
  </cols>
  <sheetData>
    <row r="17" spans="1:12" x14ac:dyDescent="0.25">
      <c r="A17" s="52" t="s">
        <v>29</v>
      </c>
      <c r="B17" s="52"/>
      <c r="C17" s="52"/>
      <c r="D17" s="52"/>
      <c r="E17" s="52"/>
      <c r="F17" s="52"/>
      <c r="G17" s="52"/>
      <c r="H17" s="52"/>
      <c r="I17" s="52"/>
    </row>
    <row r="18" spans="1:12" x14ac:dyDescent="0.25">
      <c r="A18" s="26"/>
      <c r="B18" s="26"/>
      <c r="C18" s="53" t="s">
        <v>34</v>
      </c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28.55" x14ac:dyDescent="0.25">
      <c r="A19" s="27" t="s">
        <v>30</v>
      </c>
      <c r="B19" s="27"/>
      <c r="C19" s="37" t="s">
        <v>31</v>
      </c>
      <c r="D19" s="37" t="s">
        <v>32</v>
      </c>
      <c r="E19" s="37" t="s">
        <v>35</v>
      </c>
      <c r="F19" s="37" t="s">
        <v>36</v>
      </c>
      <c r="G19" s="7" t="s">
        <v>43</v>
      </c>
      <c r="H19" s="37" t="s">
        <v>38</v>
      </c>
      <c r="I19" s="37" t="s">
        <v>39</v>
      </c>
      <c r="J19" s="37" t="s">
        <v>40</v>
      </c>
      <c r="K19" s="7" t="s">
        <v>46</v>
      </c>
      <c r="L19" s="37" t="s">
        <v>47</v>
      </c>
    </row>
    <row r="20" spans="1:12" ht="128.4" x14ac:dyDescent="0.25">
      <c r="A20" s="38" t="s">
        <v>2</v>
      </c>
      <c r="B20" s="39" t="s">
        <v>41</v>
      </c>
      <c r="C20" s="40"/>
      <c r="D20" s="41" t="s">
        <v>37</v>
      </c>
      <c r="E20" s="41" t="s">
        <v>45</v>
      </c>
      <c r="F20" s="41"/>
      <c r="G20" s="41" t="s">
        <v>44</v>
      </c>
      <c r="H20" s="41"/>
      <c r="I20" s="42"/>
      <c r="J20" s="42"/>
      <c r="K20" s="43"/>
      <c r="L20" s="44"/>
    </row>
    <row r="21" spans="1:12" x14ac:dyDescent="0.25">
      <c r="A21" s="30"/>
      <c r="B21" s="33" t="s">
        <v>42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2">
        <f>SUM(C21:J21)</f>
        <v>0</v>
      </c>
      <c r="L21" s="32">
        <f>SUM(D21:K21)</f>
        <v>0</v>
      </c>
    </row>
    <row r="22" spans="1:12" x14ac:dyDescent="0.25">
      <c r="A22" s="34" t="s">
        <v>6</v>
      </c>
      <c r="B22" s="35" t="s">
        <v>41</v>
      </c>
      <c r="C22" s="28"/>
      <c r="D22" s="28"/>
      <c r="E22" s="28"/>
      <c r="F22" s="28"/>
      <c r="G22" s="28"/>
      <c r="H22" s="28"/>
      <c r="I22" s="28"/>
      <c r="J22" s="28"/>
      <c r="K22" s="29"/>
      <c r="L22" s="45"/>
    </row>
    <row r="23" spans="1:12" x14ac:dyDescent="0.25">
      <c r="A23" s="30"/>
      <c r="B23" s="33" t="s">
        <v>42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6">
        <f>SUM(C23:J23)</f>
        <v>0</v>
      </c>
      <c r="L23" s="36">
        <f>SUM(D23:K23)</f>
        <v>0</v>
      </c>
    </row>
  </sheetData>
  <mergeCells count="2">
    <mergeCell ref="A17:I17"/>
    <mergeCell ref="C18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GEMSA Cost Proposal</vt:lpstr>
      <vt:lpstr>Cost by Course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</dc:creator>
  <cp:lastModifiedBy>Cathy White</cp:lastModifiedBy>
  <dcterms:created xsi:type="dcterms:W3CDTF">2019-10-12T00:13:42Z</dcterms:created>
  <dcterms:modified xsi:type="dcterms:W3CDTF">2022-07-14T17:23:37Z</dcterms:modified>
</cp:coreProperties>
</file>