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gr\Desktop\GAEMS\1 Trauma Commission Funds\2023\"/>
    </mc:Choice>
  </mc:AlternateContent>
  <xr:revisionPtr revIDLastSave="0" documentId="8_{02E3E7CE-B7FE-4947-AE73-0D901FE5D411}" xr6:coauthVersionLast="47" xr6:coauthVersionMax="47" xr10:uidLastSave="{00000000-0000-0000-0000-000000000000}"/>
  <bookViews>
    <workbookView xWindow="-120" yWindow="-120" windowWidth="20730" windowHeight="11040" xr2:uid="{AA6CF35E-A50F-44D0-992F-08E3C2360C3A}"/>
  </bookViews>
  <sheets>
    <sheet name="FY2023 with 10% Increas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3" l="1"/>
  <c r="H14" i="3" s="1"/>
  <c r="F14" i="3"/>
  <c r="E18" i="3"/>
  <c r="I22" i="3"/>
  <c r="H26" i="3" s="1"/>
  <c r="H16" i="3"/>
  <c r="H17" i="3"/>
  <c r="G20" i="3"/>
  <c r="H21" i="3"/>
  <c r="H19" i="3"/>
  <c r="H20" i="3"/>
  <c r="F21" i="3"/>
  <c r="E15" i="3" l="1"/>
  <c r="E13" i="3"/>
  <c r="E12" i="3"/>
  <c r="F12" i="3" s="1"/>
  <c r="E11" i="3"/>
  <c r="H11" i="3" s="1"/>
  <c r="E10" i="3"/>
  <c r="E9" i="3"/>
  <c r="H9" i="3" s="1"/>
  <c r="E8" i="3"/>
  <c r="H8" i="3" s="1"/>
  <c r="E7" i="3"/>
  <c r="G6" i="3"/>
  <c r="E6" i="3"/>
  <c r="E5" i="3"/>
  <c r="G4" i="3"/>
  <c r="E4" i="3"/>
  <c r="F10" i="3" l="1"/>
  <c r="H10" i="3"/>
  <c r="E22" i="3"/>
  <c r="E24" i="3" s="1"/>
  <c r="F6" i="3"/>
  <c r="H6" i="3"/>
  <c r="F15" i="3"/>
  <c r="H15" i="3"/>
  <c r="G22" i="3"/>
  <c r="H13" i="3"/>
  <c r="F7" i="3"/>
  <c r="H4" i="3"/>
  <c r="F11" i="3"/>
  <c r="F13" i="3"/>
  <c r="F9" i="3"/>
  <c r="H22" i="3" l="1"/>
  <c r="H25" i="3" s="1"/>
  <c r="H27" i="3" s="1"/>
  <c r="E25" i="3"/>
  <c r="E26" i="3" s="1"/>
  <c r="F22" i="3"/>
</calcChain>
</file>

<file path=xl/sharedStrings.xml><?xml version="1.0" encoding="utf-8"?>
<sst xmlns="http://schemas.openxmlformats.org/spreadsheetml/2006/main" count="28" uniqueCount="27">
  <si>
    <t>Program</t>
  </si>
  <si>
    <t>Per Course</t>
  </si>
  <si>
    <t>Total Admin Fees</t>
  </si>
  <si>
    <t>TECC</t>
  </si>
  <si>
    <t>Leadership</t>
  </si>
  <si>
    <t>PHTLS</t>
  </si>
  <si>
    <t>Patient Handling Low Angle</t>
  </si>
  <si>
    <t>EVOC</t>
  </si>
  <si>
    <t>EMS Instructor</t>
  </si>
  <si>
    <t>EMR/EMT</t>
  </si>
  <si>
    <t>Trauma Skills Lab</t>
  </si>
  <si>
    <t>Farm Medic</t>
  </si>
  <si>
    <t>Axioms of Leadership</t>
  </si>
  <si>
    <t>Proposed Spending</t>
  </si>
  <si>
    <t>Units</t>
  </si>
  <si>
    <t>Estimated Program Expenses</t>
  </si>
  <si>
    <t>Funding Designated by EMS Sub-Committee</t>
  </si>
  <si>
    <t>Auto Extrication</t>
  </si>
  <si>
    <t>GEMSA Proposed 2023FY Budget</t>
  </si>
  <si>
    <t>10% added from 2022FY on Some Subjects</t>
  </si>
  <si>
    <t>Peer Support Course</t>
  </si>
  <si>
    <t>Trauma Skills Lab Instructor Training to include Workshop</t>
  </si>
  <si>
    <t>Tourniquets for TECC, Farm Medic, Auto Extrication &amp; Rope Rescue</t>
  </si>
  <si>
    <t>Equipment for TECC, Farm Medic and Cadaver Labs</t>
  </si>
  <si>
    <t>Jr. Leadership  Course</t>
  </si>
  <si>
    <t>Moulage Course</t>
  </si>
  <si>
    <t xml:space="preserve">EMS Profession Public Service Announcements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</si>
</sst>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44A78-7083-4BF5-AEE9-2F4B559FD0CA}">
  <sheetPr>
    <tabColor rgb="FFFFC000"/>
  </sheetPr>
  <dimension ref="A1:M28"/>
  <sheetViews>
    <sheetView tabSelected="1" workbookViewId="0">
      <selection activeCell="L4" sqref="L4"/>
    </sheetView>
  </sheetViews>
  <sheetFormatPr defaultColWidth="8.85546875" defaultRowHeight="15" x14ac:dyDescent="0.25"/>
  <cols>
    <col min="1" max="1" width="26.28515625" style="7" customWidth="1"/>
    <col min="2" max="2" width="11.28515625" style="7" customWidth="1"/>
    <col min="3" max="3" width="14.140625" style="7" customWidth="1"/>
    <col min="4" max="4" width="11.85546875" style="7" customWidth="1"/>
    <col min="5" max="5" width="19.7109375" style="7" customWidth="1"/>
    <col min="6" max="6" width="1.28515625" style="7" customWidth="1"/>
    <col min="7" max="7" width="15" style="7" bestFit="1" customWidth="1"/>
    <col min="8" max="8" width="22.7109375" style="7" customWidth="1"/>
    <col min="9" max="9" width="23.7109375" style="7" customWidth="1"/>
    <col min="10" max="10" width="11.28515625" style="19" customWidth="1"/>
    <col min="11" max="11" width="8.85546875" style="7"/>
    <col min="12" max="12" width="12.7109375" style="7" bestFit="1" customWidth="1"/>
    <col min="13" max="16384" width="8.85546875" style="7"/>
  </cols>
  <sheetData>
    <row r="1" spans="1:13" ht="30" x14ac:dyDescent="0.25">
      <c r="A1" s="6" t="s">
        <v>18</v>
      </c>
      <c r="B1" s="16" t="s">
        <v>19</v>
      </c>
      <c r="C1" s="17"/>
      <c r="D1" s="17"/>
      <c r="E1" s="18"/>
      <c r="F1" s="6"/>
      <c r="G1" s="6"/>
      <c r="H1" s="6"/>
      <c r="I1" s="6"/>
    </row>
    <row r="2" spans="1:13" x14ac:dyDescent="0.25">
      <c r="A2" s="6"/>
      <c r="B2" s="6"/>
      <c r="C2" s="6"/>
      <c r="D2" s="6"/>
      <c r="E2" s="6"/>
      <c r="F2" s="6"/>
      <c r="G2" s="6"/>
      <c r="H2" s="6"/>
      <c r="I2" s="6"/>
    </row>
    <row r="3" spans="1:13" s="3" customFormat="1" ht="30" x14ac:dyDescent="0.25">
      <c r="A3" s="5" t="s">
        <v>0</v>
      </c>
      <c r="B3" s="5" t="s">
        <v>14</v>
      </c>
      <c r="C3" s="5" t="s">
        <v>1</v>
      </c>
      <c r="D3" s="5" t="s">
        <v>14</v>
      </c>
      <c r="E3" s="5" t="s">
        <v>15</v>
      </c>
      <c r="F3" s="5"/>
      <c r="G3" s="5" t="s">
        <v>2</v>
      </c>
      <c r="H3" s="5" t="s">
        <v>13</v>
      </c>
      <c r="I3" s="5" t="s">
        <v>16</v>
      </c>
      <c r="J3" s="20"/>
    </row>
    <row r="4" spans="1:13" s="3" customFormat="1" ht="21" customHeight="1" x14ac:dyDescent="0.25">
      <c r="A4" s="5" t="s">
        <v>4</v>
      </c>
      <c r="B4" s="5">
        <v>1</v>
      </c>
      <c r="C4" s="15">
        <v>148500</v>
      </c>
      <c r="D4" s="5">
        <v>1</v>
      </c>
      <c r="E4" s="11">
        <f>C4*D4</f>
        <v>148500</v>
      </c>
      <c r="F4" s="11"/>
      <c r="G4" s="23">
        <f>(0.1*I4)</f>
        <v>16500</v>
      </c>
      <c r="H4" s="23">
        <f>E4+G4</f>
        <v>165000</v>
      </c>
      <c r="I4" s="23">
        <v>165000</v>
      </c>
      <c r="J4" s="21"/>
    </row>
    <row r="5" spans="1:13" s="3" customFormat="1" ht="21" customHeight="1" x14ac:dyDescent="0.25">
      <c r="A5" s="5" t="s">
        <v>10</v>
      </c>
      <c r="B5" s="5">
        <v>11</v>
      </c>
      <c r="C5" s="15">
        <v>45100</v>
      </c>
      <c r="D5" s="5">
        <v>11</v>
      </c>
      <c r="E5" s="11">
        <f>C5*D5</f>
        <v>496100</v>
      </c>
      <c r="F5" s="11"/>
      <c r="G5" s="23">
        <v>55122</v>
      </c>
      <c r="H5" s="23">
        <v>551223</v>
      </c>
      <c r="I5" s="23">
        <v>551223</v>
      </c>
      <c r="J5" s="21"/>
    </row>
    <row r="6" spans="1:13" s="3" customFormat="1" ht="21" customHeight="1" x14ac:dyDescent="0.25">
      <c r="A6" s="5" t="s">
        <v>5</v>
      </c>
      <c r="B6" s="5">
        <v>21</v>
      </c>
      <c r="C6" s="1">
        <v>5850</v>
      </c>
      <c r="D6" s="5">
        <v>21</v>
      </c>
      <c r="E6" s="11">
        <f t="shared" ref="E6:E15" si="0">C6*D6</f>
        <v>122850</v>
      </c>
      <c r="F6" s="13">
        <f>(11.1175%*E6)</f>
        <v>13657.848749999999</v>
      </c>
      <c r="G6" s="23">
        <f t="shared" ref="G6:G20" si="1">(0.1*I6)</f>
        <v>13650</v>
      </c>
      <c r="H6" s="23">
        <f t="shared" ref="H6:H21" si="2">E6+G6</f>
        <v>136500</v>
      </c>
      <c r="I6" s="23">
        <v>136500</v>
      </c>
      <c r="J6" s="21"/>
    </row>
    <row r="7" spans="1:13" s="3" customFormat="1" ht="21" customHeight="1" x14ac:dyDescent="0.25">
      <c r="A7" s="5" t="s">
        <v>11</v>
      </c>
      <c r="B7" s="5">
        <v>12</v>
      </c>
      <c r="C7" s="15">
        <v>7040</v>
      </c>
      <c r="D7" s="5">
        <v>12</v>
      </c>
      <c r="E7" s="11">
        <f t="shared" si="0"/>
        <v>84480</v>
      </c>
      <c r="F7" s="13">
        <f t="shared" ref="F7:F15" si="3">(11.1175%*E7)</f>
        <v>9392.0640000000003</v>
      </c>
      <c r="G7" s="23">
        <v>9386</v>
      </c>
      <c r="H7" s="23">
        <v>93866</v>
      </c>
      <c r="I7" s="23">
        <v>93866</v>
      </c>
      <c r="J7" s="21"/>
    </row>
    <row r="8" spans="1:13" s="3" customFormat="1" ht="21" customHeight="1" x14ac:dyDescent="0.25">
      <c r="A8" s="5" t="s">
        <v>17</v>
      </c>
      <c r="B8" s="5">
        <v>5</v>
      </c>
      <c r="C8" s="15">
        <v>20900</v>
      </c>
      <c r="D8" s="5">
        <v>5</v>
      </c>
      <c r="E8" s="11">
        <f t="shared" si="0"/>
        <v>104500</v>
      </c>
      <c r="F8" s="13"/>
      <c r="G8" s="23">
        <v>11611</v>
      </c>
      <c r="H8" s="23">
        <f t="shared" si="2"/>
        <v>116111</v>
      </c>
      <c r="I8" s="23">
        <v>116111</v>
      </c>
      <c r="J8" s="21"/>
    </row>
    <row r="9" spans="1:13" s="3" customFormat="1" ht="21" customHeight="1" x14ac:dyDescent="0.25">
      <c r="A9" s="5" t="s">
        <v>12</v>
      </c>
      <c r="B9" s="5">
        <v>5</v>
      </c>
      <c r="C9" s="15">
        <v>20955</v>
      </c>
      <c r="D9" s="5">
        <v>5</v>
      </c>
      <c r="E9" s="11">
        <f t="shared" si="0"/>
        <v>104775</v>
      </c>
      <c r="F9" s="13">
        <f t="shared" si="3"/>
        <v>11648.360624999999</v>
      </c>
      <c r="G9" s="23">
        <v>11642</v>
      </c>
      <c r="H9" s="23">
        <f t="shared" si="2"/>
        <v>116417</v>
      </c>
      <c r="I9" s="23">
        <v>116417</v>
      </c>
      <c r="J9" s="21"/>
    </row>
    <row r="10" spans="1:13" s="3" customFormat="1" ht="21" customHeight="1" x14ac:dyDescent="0.25">
      <c r="A10" s="5" t="s">
        <v>6</v>
      </c>
      <c r="B10" s="5">
        <v>2</v>
      </c>
      <c r="C10" s="15">
        <v>8800</v>
      </c>
      <c r="D10" s="5">
        <v>2</v>
      </c>
      <c r="E10" s="11">
        <f t="shared" si="0"/>
        <v>17600</v>
      </c>
      <c r="F10" s="13">
        <f t="shared" si="3"/>
        <v>1956.6799999999998</v>
      </c>
      <c r="G10" s="23">
        <v>1955</v>
      </c>
      <c r="H10" s="23">
        <f t="shared" si="2"/>
        <v>19555</v>
      </c>
      <c r="I10" s="23">
        <v>19555</v>
      </c>
      <c r="J10" s="21"/>
    </row>
    <row r="11" spans="1:13" s="3" customFormat="1" ht="21" customHeight="1" x14ac:dyDescent="0.25">
      <c r="A11" s="5" t="s">
        <v>3</v>
      </c>
      <c r="B11" s="5">
        <v>14</v>
      </c>
      <c r="C11" s="15">
        <v>8800</v>
      </c>
      <c r="D11" s="5">
        <v>14</v>
      </c>
      <c r="E11" s="11">
        <f t="shared" si="0"/>
        <v>123200</v>
      </c>
      <c r="F11" s="13">
        <f t="shared" si="3"/>
        <v>13696.76</v>
      </c>
      <c r="G11" s="23">
        <v>12711</v>
      </c>
      <c r="H11" s="23">
        <f t="shared" si="2"/>
        <v>135911</v>
      </c>
      <c r="I11" s="23">
        <v>135911</v>
      </c>
      <c r="J11" s="21"/>
    </row>
    <row r="12" spans="1:13" s="3" customFormat="1" ht="21" customHeight="1" x14ac:dyDescent="0.25">
      <c r="A12" s="5" t="s">
        <v>7</v>
      </c>
      <c r="B12" s="5">
        <v>4</v>
      </c>
      <c r="C12" s="15">
        <v>5747.2</v>
      </c>
      <c r="D12" s="5">
        <v>4</v>
      </c>
      <c r="E12" s="11">
        <f t="shared" si="0"/>
        <v>22988.799999999999</v>
      </c>
      <c r="F12" s="13">
        <f t="shared" si="3"/>
        <v>2555.7798399999997</v>
      </c>
      <c r="G12" s="23">
        <v>2554</v>
      </c>
      <c r="H12" s="23">
        <v>25542</v>
      </c>
      <c r="I12" s="23">
        <v>25542</v>
      </c>
      <c r="J12" s="21"/>
    </row>
    <row r="13" spans="1:13" s="3" customFormat="1" ht="21" customHeight="1" x14ac:dyDescent="0.25">
      <c r="A13" s="5" t="s">
        <v>8</v>
      </c>
      <c r="B13" s="5">
        <v>2</v>
      </c>
      <c r="C13" s="15">
        <v>14850</v>
      </c>
      <c r="D13" s="5">
        <v>2</v>
      </c>
      <c r="E13" s="11">
        <f t="shared" si="0"/>
        <v>29700</v>
      </c>
      <c r="F13" s="13">
        <f t="shared" si="3"/>
        <v>3301.8975</v>
      </c>
      <c r="G13" s="23">
        <v>3300</v>
      </c>
      <c r="H13" s="23">
        <f t="shared" si="2"/>
        <v>33000</v>
      </c>
      <c r="I13" s="23">
        <v>33300</v>
      </c>
      <c r="J13" s="21"/>
    </row>
    <row r="14" spans="1:13" s="3" customFormat="1" ht="30" x14ac:dyDescent="0.25">
      <c r="A14" s="5" t="s">
        <v>26</v>
      </c>
      <c r="B14" s="5">
        <v>1</v>
      </c>
      <c r="C14" s="1">
        <v>22000</v>
      </c>
      <c r="D14" s="5">
        <v>1</v>
      </c>
      <c r="E14" s="11">
        <f t="shared" si="0"/>
        <v>22000</v>
      </c>
      <c r="F14" s="13">
        <f t="shared" si="3"/>
        <v>2445.85</v>
      </c>
      <c r="G14" s="23">
        <v>2445</v>
      </c>
      <c r="H14" s="23">
        <f t="shared" si="2"/>
        <v>24445</v>
      </c>
      <c r="I14" s="23">
        <v>24445</v>
      </c>
      <c r="J14" s="21"/>
    </row>
    <row r="15" spans="1:13" s="3" customFormat="1" ht="21" customHeight="1" x14ac:dyDescent="0.25">
      <c r="A15" s="5" t="s">
        <v>9</v>
      </c>
      <c r="B15" s="5">
        <v>25</v>
      </c>
      <c r="C15" s="1">
        <v>8340</v>
      </c>
      <c r="D15" s="5">
        <v>25</v>
      </c>
      <c r="E15" s="11">
        <f t="shared" si="0"/>
        <v>208500</v>
      </c>
      <c r="F15" s="13">
        <f t="shared" si="3"/>
        <v>23179.987499999999</v>
      </c>
      <c r="G15" s="23">
        <v>23168</v>
      </c>
      <c r="H15" s="23">
        <f t="shared" si="2"/>
        <v>231668</v>
      </c>
      <c r="I15" s="23">
        <v>231668</v>
      </c>
      <c r="J15" s="21"/>
      <c r="L15" s="10"/>
    </row>
    <row r="16" spans="1:13" s="3" customFormat="1" ht="21" customHeight="1" x14ac:dyDescent="0.25">
      <c r="A16" s="5" t="s">
        <v>24</v>
      </c>
      <c r="B16" s="5">
        <v>1</v>
      </c>
      <c r="C16" s="1">
        <v>35000</v>
      </c>
      <c r="D16" s="5">
        <v>1</v>
      </c>
      <c r="E16" s="1">
        <v>35000</v>
      </c>
      <c r="F16" s="1"/>
      <c r="G16" s="23">
        <v>3850</v>
      </c>
      <c r="H16" s="23">
        <f t="shared" si="2"/>
        <v>38850</v>
      </c>
      <c r="I16" s="23">
        <v>38850</v>
      </c>
      <c r="J16" s="21"/>
      <c r="K16" s="4"/>
      <c r="L16" s="4"/>
      <c r="M16" s="4"/>
    </row>
    <row r="17" spans="1:13" s="3" customFormat="1" ht="21" customHeight="1" x14ac:dyDescent="0.25">
      <c r="A17" s="5" t="s">
        <v>20</v>
      </c>
      <c r="B17" s="5">
        <v>1</v>
      </c>
      <c r="C17" s="1">
        <v>30000</v>
      </c>
      <c r="D17" s="5">
        <v>1</v>
      </c>
      <c r="E17" s="1">
        <v>30000</v>
      </c>
      <c r="F17" s="1"/>
      <c r="G17" s="23">
        <v>3300</v>
      </c>
      <c r="H17" s="23">
        <f t="shared" si="2"/>
        <v>33300</v>
      </c>
      <c r="I17" s="23">
        <v>33300</v>
      </c>
      <c r="J17" s="21"/>
      <c r="K17" s="4"/>
      <c r="L17" s="4"/>
      <c r="M17" s="4"/>
    </row>
    <row r="18" spans="1:13" s="3" customFormat="1" ht="21" customHeight="1" x14ac:dyDescent="0.25">
      <c r="A18" s="5" t="s">
        <v>25</v>
      </c>
      <c r="B18" s="5">
        <v>2</v>
      </c>
      <c r="C18" s="1">
        <v>16500</v>
      </c>
      <c r="D18" s="5">
        <v>2</v>
      </c>
      <c r="E18" s="1">
        <f>C18*D18</f>
        <v>33000</v>
      </c>
      <c r="F18" s="1"/>
      <c r="G18" s="23">
        <v>3300</v>
      </c>
      <c r="H18" s="23">
        <v>33300</v>
      </c>
      <c r="I18" s="23">
        <v>33300</v>
      </c>
      <c r="J18" s="21"/>
      <c r="K18" s="4"/>
      <c r="L18" s="4"/>
      <c r="M18" s="4"/>
    </row>
    <row r="19" spans="1:13" s="3" customFormat="1" ht="30" customHeight="1" x14ac:dyDescent="0.25">
      <c r="A19" s="5" t="s">
        <v>21</v>
      </c>
      <c r="B19" s="5">
        <v>1</v>
      </c>
      <c r="C19" s="1">
        <v>20000</v>
      </c>
      <c r="D19" s="5">
        <v>1</v>
      </c>
      <c r="E19" s="1">
        <v>20000</v>
      </c>
      <c r="F19" s="1"/>
      <c r="G19" s="23">
        <v>2200</v>
      </c>
      <c r="H19" s="23">
        <f t="shared" si="2"/>
        <v>22200</v>
      </c>
      <c r="I19" s="23">
        <v>22200</v>
      </c>
      <c r="J19" s="21"/>
      <c r="K19" s="4"/>
      <c r="L19" s="4"/>
      <c r="M19" s="4"/>
    </row>
    <row r="20" spans="1:13" s="3" customFormat="1" ht="36" customHeight="1" x14ac:dyDescent="0.25">
      <c r="A20" s="5" t="s">
        <v>23</v>
      </c>
      <c r="B20" s="5"/>
      <c r="C20" s="1">
        <v>30000</v>
      </c>
      <c r="D20" s="5"/>
      <c r="E20" s="1">
        <v>30000</v>
      </c>
      <c r="F20" s="8"/>
      <c r="G20" s="23">
        <f t="shared" si="1"/>
        <v>3300</v>
      </c>
      <c r="H20" s="23">
        <f t="shared" si="2"/>
        <v>33300</v>
      </c>
      <c r="I20" s="23">
        <v>33000</v>
      </c>
      <c r="J20" s="21"/>
      <c r="K20" s="4"/>
      <c r="L20" s="4"/>
      <c r="M20" s="4"/>
    </row>
    <row r="21" spans="1:13" s="3" customFormat="1" ht="45" x14ac:dyDescent="0.25">
      <c r="A21" s="5" t="s">
        <v>22</v>
      </c>
      <c r="B21" s="5">
        <v>1000</v>
      </c>
      <c r="C21" s="1">
        <v>27000</v>
      </c>
      <c r="D21" s="5">
        <v>1000</v>
      </c>
      <c r="E21" s="1">
        <v>27000</v>
      </c>
      <c r="F21" s="8">
        <f t="shared" ref="F21" si="4">(11.1175%*E21)</f>
        <v>3001.7249999999999</v>
      </c>
      <c r="G21" s="23">
        <v>2700</v>
      </c>
      <c r="H21" s="23">
        <f t="shared" si="2"/>
        <v>29700</v>
      </c>
      <c r="I21" s="23">
        <v>29700</v>
      </c>
      <c r="J21" s="21"/>
      <c r="K21" s="4"/>
      <c r="L21" s="4"/>
      <c r="M21" s="4"/>
    </row>
    <row r="22" spans="1:13" ht="21" customHeight="1" x14ac:dyDescent="0.25">
      <c r="A22" s="6"/>
      <c r="B22" s="6"/>
      <c r="C22" s="6"/>
      <c r="D22" s="6"/>
      <c r="E22" s="12">
        <f>SUM(E4:E21)</f>
        <v>1660193.8</v>
      </c>
      <c r="F22" s="14">
        <f>SUM(F6:F15)</f>
        <v>81835.228214999996</v>
      </c>
      <c r="G22" s="24">
        <f>SUM(G4:G21)</f>
        <v>182694</v>
      </c>
      <c r="H22" s="24">
        <f>SUM(H4:H21)</f>
        <v>1839888</v>
      </c>
      <c r="I22" s="25">
        <f>SUM(I4:I21)</f>
        <v>1839888</v>
      </c>
      <c r="J22" s="21"/>
      <c r="L22" s="2"/>
    </row>
    <row r="23" spans="1:13" ht="21" customHeight="1" x14ac:dyDescent="0.25">
      <c r="E23" s="9"/>
      <c r="F23" s="9"/>
      <c r="G23" s="9"/>
      <c r="H23" s="9"/>
      <c r="I23" s="9"/>
      <c r="J23" s="22"/>
    </row>
    <row r="24" spans="1:13" ht="21" customHeight="1" x14ac:dyDescent="0.25">
      <c r="D24" s="9"/>
      <c r="E24" s="26">
        <f>E22</f>
        <v>1660193.8</v>
      </c>
      <c r="F24" s="26"/>
      <c r="G24" s="27"/>
      <c r="H24" s="26"/>
      <c r="I24" s="9"/>
      <c r="J24" s="22"/>
    </row>
    <row r="25" spans="1:13" x14ac:dyDescent="0.25">
      <c r="E25" s="26">
        <f>G22</f>
        <v>182694</v>
      </c>
      <c r="F25" s="28"/>
      <c r="G25" s="27"/>
      <c r="H25" s="28">
        <f>H22</f>
        <v>1839888</v>
      </c>
      <c r="I25" s="9"/>
    </row>
    <row r="26" spans="1:13" x14ac:dyDescent="0.25">
      <c r="E26" s="28">
        <f>SUM(E24:E25)</f>
        <v>1842887.8</v>
      </c>
      <c r="F26" s="28"/>
      <c r="G26" s="28"/>
      <c r="H26" s="28">
        <f>I22</f>
        <v>1839888</v>
      </c>
      <c r="I26" s="9"/>
    </row>
    <row r="27" spans="1:13" x14ac:dyDescent="0.25">
      <c r="E27" s="26"/>
      <c r="F27" s="26"/>
      <c r="G27" s="26"/>
      <c r="H27" s="26">
        <f>H25-H26</f>
        <v>0</v>
      </c>
      <c r="I27" s="9"/>
    </row>
    <row r="28" spans="1:13" x14ac:dyDescent="0.25">
      <c r="E28" s="27"/>
      <c r="F28" s="27"/>
      <c r="G28" s="27"/>
      <c r="H28" s="27"/>
    </row>
  </sheetData>
  <mergeCells count="1">
    <mergeCell ref="B1:E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FY2023 with 10% Increase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</dc:creator>
  <cp:lastModifiedBy>Cathy White</cp:lastModifiedBy>
  <dcterms:created xsi:type="dcterms:W3CDTF">2019-10-12T00:13:42Z</dcterms:created>
  <dcterms:modified xsi:type="dcterms:W3CDTF">2022-05-23T15:26:12Z</dcterms:modified>
</cp:coreProperties>
</file>