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TCNC/Desktop/AFY2020/"/>
    </mc:Choice>
  </mc:AlternateContent>
  <xr:revisionPtr revIDLastSave="0" documentId="8_{6451214B-D3B9-894B-9C15-D3CF3A050AEF}" xr6:coauthVersionLast="45" xr6:coauthVersionMax="45" xr10:uidLastSave="{00000000-0000-0000-0000-000000000000}"/>
  <bookViews>
    <workbookView xWindow="0" yWindow="0" windowWidth="28800" windowHeight="18000" xr2:uid="{1F94CBDF-DC93-D846-AA68-AB2578345D8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" l="1"/>
  <c r="B4" i="1"/>
  <c r="B6" i="1"/>
  <c r="B8" i="1"/>
  <c r="B16" i="1"/>
  <c r="B21" i="1"/>
  <c r="B38" i="1"/>
  <c r="B62" i="1"/>
  <c r="B71" i="1"/>
  <c r="B73" i="1"/>
  <c r="B79" i="1"/>
  <c r="B96" i="1"/>
  <c r="C92" i="1"/>
  <c r="C96" i="1" s="1"/>
  <c r="C98" i="1" s="1"/>
  <c r="C79" i="1"/>
  <c r="C33" i="1"/>
  <c r="B33" i="1" l="1"/>
  <c r="B9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tc={BAD3FBEF-11D5-D343-B39A-C8310CEECD6C}</author>
  </authors>
  <commentList>
    <comment ref="A5" authorId="0" shapeId="0" xr:uid="{BAD3FBEF-11D5-D343-B39A-C8310CEECD6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Workers Comp
Unemployment Insurance
Liability Insurance
</t>
      </text>
    </comment>
  </commentList>
</comments>
</file>

<file path=xl/sharedStrings.xml><?xml version="1.0" encoding="utf-8"?>
<sst xmlns="http://schemas.openxmlformats.org/spreadsheetml/2006/main" count="88" uniqueCount="84">
  <si>
    <t>ACCOUNT</t>
  </si>
  <si>
    <t>Approved FY 2020</t>
  </si>
  <si>
    <t>Amended FY 2020</t>
  </si>
  <si>
    <t>GTC OPERATIONS</t>
  </si>
  <si>
    <t>Staff Salaries</t>
  </si>
  <si>
    <t>Benefits</t>
  </si>
  <si>
    <t>DOAS Administrative Fee</t>
  </si>
  <si>
    <t>Staff Travel</t>
  </si>
  <si>
    <t>Commission Member Per Diem</t>
  </si>
  <si>
    <t>Rent</t>
  </si>
  <si>
    <t>Printing</t>
  </si>
  <si>
    <t>Office Supplies</t>
  </si>
  <si>
    <t>Postage</t>
  </si>
  <si>
    <t>Meeting Expense</t>
  </si>
  <si>
    <t>Warren Averett Financing Optimiization</t>
  </si>
  <si>
    <t xml:space="preserve">TCAA </t>
  </si>
  <si>
    <t>Telephone</t>
  </si>
  <si>
    <t>Virtual Meeting Platform</t>
  </si>
  <si>
    <t>Office Telephone and Internet</t>
  </si>
  <si>
    <t>Staff Cell and Mifi</t>
  </si>
  <si>
    <t>SOFTWARE/IT</t>
  </si>
  <si>
    <t>Website Hosting</t>
  </si>
  <si>
    <t>Website Maintenance</t>
  </si>
  <si>
    <t>The Box Cloud Storage</t>
  </si>
  <si>
    <t>Adobe</t>
  </si>
  <si>
    <t>Office 365</t>
  </si>
  <si>
    <t>Contingency</t>
  </si>
  <si>
    <t>Name Cheap</t>
  </si>
  <si>
    <t>Quickbooks</t>
  </si>
  <si>
    <t>Mulkey Outside of Contract</t>
  </si>
  <si>
    <t>State IT Service</t>
  </si>
  <si>
    <t>Total GTC Operations</t>
  </si>
  <si>
    <t xml:space="preserve">SYSTEM DEVELOPMENT </t>
  </si>
  <si>
    <t>RTAC Funds</t>
  </si>
  <si>
    <t>Start Up Grants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</si>
  <si>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</si>
  <si>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</si>
  <si>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</si>
  <si>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</si>
  <si>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</si>
  <si>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</si>
  <si>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</si>
  <si>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</si>
  <si>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Region 9</t>
  </si>
  <si>
    <t>Region 10</t>
  </si>
  <si>
    <t>RTAC MIFI</t>
  </si>
  <si>
    <t>BRCA</t>
  </si>
  <si>
    <t>ACS TQIP State Participation</t>
  </si>
  <si>
    <t>MAG</t>
  </si>
  <si>
    <t>GQIP</t>
  </si>
  <si>
    <t>Trauma Associates of Georgia</t>
  </si>
  <si>
    <t>Saab</t>
  </si>
  <si>
    <t>Azure</t>
  </si>
  <si>
    <t>eBroselow</t>
  </si>
  <si>
    <t>State Trauma Medical Director</t>
  </si>
  <si>
    <t>Injury Prevention</t>
  </si>
  <si>
    <t>Total System Development</t>
  </si>
  <si>
    <t>GEORGIA TRAUMA FOUNDATION</t>
  </si>
  <si>
    <t>ACS System Consult (FY2022)</t>
  </si>
  <si>
    <t>OEMS&amp;T</t>
  </si>
  <si>
    <t>EMS STAKEHOLDERS</t>
  </si>
  <si>
    <t>AVLS Maintenance</t>
  </si>
  <si>
    <t>Program Management-Tim Boone</t>
  </si>
  <si>
    <t>AVLS Airtime Support</t>
  </si>
  <si>
    <t>Verizon</t>
  </si>
  <si>
    <t>Sprint</t>
  </si>
  <si>
    <t>FirstNet</t>
  </si>
  <si>
    <t>AVLS  Equipment</t>
  </si>
  <si>
    <t>Contracts/Grants</t>
  </si>
  <si>
    <t>Total EMS Stakeholders</t>
  </si>
  <si>
    <t xml:space="preserve">TRAUMA CENTERS </t>
  </si>
  <si>
    <t>Nurses Education</t>
  </si>
  <si>
    <t>Warren Averett UCC Audits</t>
  </si>
  <si>
    <t>Pracht Study</t>
  </si>
  <si>
    <t>Trauma Center Funds</t>
  </si>
  <si>
    <t>Registry</t>
  </si>
  <si>
    <t>Rural Trauma Support Level III</t>
  </si>
  <si>
    <t>Rural Trauma Support Level IV</t>
  </si>
  <si>
    <t>System Expansion</t>
  </si>
  <si>
    <t>Funding Expansion</t>
  </si>
  <si>
    <t>TQIP &amp; ACS Consultative Support</t>
  </si>
  <si>
    <t>Five Things Project</t>
  </si>
  <si>
    <t>Total Trauma Centers</t>
  </si>
  <si>
    <t>Total Budget by 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</si>
</sst>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10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44" fontId="2" fillId="2" borderId="4" xfId="0" applyNumberFormat="1" applyFont="1" applyFill="1" applyBorder="1" applyAlignment="1">
      <alignment horizontal="center" wrapText="1"/>
    </xf>
    <xf numFmtId="0" fontId="3" fillId="2" borderId="5" xfId="0" applyFont="1" applyFill="1" applyBorder="1"/>
    <xf numFmtId="44" fontId="3" fillId="2" borderId="6" xfId="0" applyNumberFormat="1" applyFont="1" applyFill="1" applyBorder="1"/>
    <xf numFmtId="0" fontId="3" fillId="2" borderId="7" xfId="0" applyFont="1" applyFill="1" applyBorder="1"/>
    <xf numFmtId="44" fontId="3" fillId="2" borderId="8" xfId="0" applyNumberFormat="1" applyFont="1" applyFill="1" applyBorder="1"/>
    <xf numFmtId="0" fontId="3" fillId="2" borderId="10" xfId="0" applyFont="1" applyFill="1" applyBorder="1"/>
    <xf numFmtId="44" fontId="3" fillId="2" borderId="11" xfId="0" applyNumberFormat="1" applyFont="1" applyFill="1" applyBorder="1"/>
    <xf numFmtId="0" fontId="4" fillId="2" borderId="3" xfId="0" applyFont="1" applyFill="1" applyBorder="1"/>
    <xf numFmtId="44" fontId="4" fillId="2" borderId="4" xfId="0" applyNumberFormat="1" applyFont="1" applyFill="1" applyBorder="1"/>
    <xf numFmtId="0" fontId="3" fillId="2" borderId="5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44" fontId="4" fillId="2" borderId="4" xfId="1" applyFont="1" applyFill="1" applyBorder="1"/>
    <xf numFmtId="0" fontId="4" fillId="3" borderId="1" xfId="0" applyFont="1" applyFill="1" applyBorder="1"/>
    <xf numFmtId="44" fontId="4" fillId="3" borderId="2" xfId="0" applyNumberFormat="1" applyFont="1" applyFill="1" applyBorder="1"/>
    <xf numFmtId="44" fontId="4" fillId="3" borderId="2" xfId="1" applyFont="1" applyFill="1" applyBorder="1"/>
    <xf numFmtId="0" fontId="3" fillId="3" borderId="13" xfId="0" applyFont="1" applyFill="1" applyBorder="1"/>
    <xf numFmtId="0" fontId="2" fillId="4" borderId="3" xfId="0" applyFont="1" applyFill="1" applyBorder="1" applyAlignment="1">
      <alignment horizontal="center"/>
    </xf>
    <xf numFmtId="44" fontId="5" fillId="4" borderId="4" xfId="0" applyNumberFormat="1" applyFont="1" applyFill="1" applyBorder="1"/>
    <xf numFmtId="0" fontId="6" fillId="4" borderId="14" xfId="0" applyFont="1" applyFill="1" applyBorder="1" applyAlignment="1">
      <alignment horizontal="center"/>
    </xf>
    <xf numFmtId="44" fontId="3" fillId="4" borderId="15" xfId="0" applyNumberFormat="1" applyFont="1" applyFill="1" applyBorder="1"/>
    <xf numFmtId="0" fontId="4" fillId="4" borderId="3" xfId="0" applyFont="1" applyFill="1" applyBorder="1" applyAlignment="1">
      <alignment horizontal="left"/>
    </xf>
    <xf numFmtId="44" fontId="4" fillId="4" borderId="4" xfId="0" applyNumberFormat="1" applyFont="1" applyFill="1" applyBorder="1"/>
    <xf numFmtId="0" fontId="3" fillId="4" borderId="5" xfId="0" applyFont="1" applyFill="1" applyBorder="1" applyAlignment="1">
      <alignment horizontal="right"/>
    </xf>
    <xf numFmtId="44" fontId="3" fillId="4" borderId="6" xfId="0" applyNumberFormat="1" applyFont="1" applyFill="1" applyBorder="1"/>
    <xf numFmtId="0" fontId="3" fillId="4" borderId="7" xfId="0" applyFont="1" applyFill="1" applyBorder="1" applyAlignment="1">
      <alignment horizontal="right"/>
    </xf>
    <xf numFmtId="44" fontId="3" fillId="4" borderId="8" xfId="0" applyNumberFormat="1" applyFont="1" applyFill="1" applyBorder="1"/>
    <xf numFmtId="44" fontId="3" fillId="4" borderId="9" xfId="0" applyNumberFormat="1" applyFont="1" applyFill="1" applyBorder="1"/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/>
    <xf numFmtId="0" fontId="3" fillId="4" borderId="10" xfId="0" applyFont="1" applyFill="1" applyBorder="1"/>
    <xf numFmtId="44" fontId="3" fillId="4" borderId="12" xfId="0" applyNumberFormat="1" applyFont="1" applyFill="1" applyBorder="1"/>
    <xf numFmtId="0" fontId="4" fillId="4" borderId="3" xfId="0" applyFont="1" applyFill="1" applyBorder="1"/>
    <xf numFmtId="0" fontId="3" fillId="3" borderId="16" xfId="0" applyFont="1" applyFill="1" applyBorder="1"/>
    <xf numFmtId="44" fontId="3" fillId="3" borderId="17" xfId="0" applyNumberFormat="1" applyFont="1" applyFill="1" applyBorder="1"/>
    <xf numFmtId="0" fontId="2" fillId="4" borderId="3" xfId="0" applyFont="1" applyFill="1" applyBorder="1" applyAlignment="1">
      <alignment horizontal="center" vertical="center"/>
    </xf>
    <xf numFmtId="44" fontId="2" fillId="4" borderId="4" xfId="0" applyNumberFormat="1" applyFont="1" applyFill="1" applyBorder="1"/>
    <xf numFmtId="44" fontId="2" fillId="4" borderId="18" xfId="0" applyNumberFormat="1" applyFont="1" applyFill="1" applyBorder="1"/>
    <xf numFmtId="0" fontId="2" fillId="4" borderId="19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44" fontId="2" fillId="4" borderId="15" xfId="0" applyNumberFormat="1" applyFont="1" applyFill="1" applyBorder="1"/>
    <xf numFmtId="0" fontId="2" fillId="3" borderId="1" xfId="0" applyFont="1" applyFill="1" applyBorder="1" applyAlignment="1">
      <alignment horizontal="center" vertical="center"/>
    </xf>
    <xf numFmtId="44" fontId="2" fillId="3" borderId="2" xfId="0" applyNumberFormat="1" applyFont="1" applyFill="1" applyBorder="1"/>
    <xf numFmtId="0" fontId="2" fillId="3" borderId="1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44" fontId="2" fillId="5" borderId="4" xfId="0" applyNumberFormat="1" applyFont="1" applyFill="1" applyBorder="1"/>
    <xf numFmtId="0" fontId="3" fillId="5" borderId="5" xfId="0" applyFont="1" applyFill="1" applyBorder="1" applyAlignment="1">
      <alignment horizontal="left" vertical="center"/>
    </xf>
    <xf numFmtId="44" fontId="3" fillId="5" borderId="6" xfId="0" applyNumberFormat="1" applyFont="1" applyFill="1" applyBorder="1"/>
    <xf numFmtId="0" fontId="3" fillId="5" borderId="7" xfId="0" applyFont="1" applyFill="1" applyBorder="1" applyAlignment="1">
      <alignment horizontal="left" vertical="center"/>
    </xf>
    <xf numFmtId="44" fontId="3" fillId="5" borderId="8" xfId="0" applyNumberFormat="1" applyFont="1" applyFill="1" applyBorder="1"/>
    <xf numFmtId="0" fontId="3" fillId="5" borderId="7" xfId="0" applyFont="1" applyFill="1" applyBorder="1" applyAlignment="1">
      <alignment horizontal="left"/>
    </xf>
    <xf numFmtId="44" fontId="3" fillId="5" borderId="8" xfId="0" applyNumberFormat="1" applyFont="1" applyFill="1" applyBorder="1" applyAlignment="1">
      <alignment horizontal="left"/>
    </xf>
    <xf numFmtId="0" fontId="3" fillId="5" borderId="5" xfId="0" applyFont="1" applyFill="1" applyBorder="1" applyAlignment="1">
      <alignment horizontal="right"/>
    </xf>
    <xf numFmtId="0" fontId="3" fillId="5" borderId="7" xfId="0" applyFont="1" applyFill="1" applyBorder="1" applyAlignment="1">
      <alignment horizontal="right"/>
    </xf>
    <xf numFmtId="0" fontId="3" fillId="5" borderId="7" xfId="0" applyFont="1" applyFill="1" applyBorder="1" applyAlignment="1">
      <alignment horizontal="right" vertical="center"/>
    </xf>
    <xf numFmtId="0" fontId="3" fillId="5" borderId="10" xfId="0" applyFont="1" applyFill="1" applyBorder="1" applyAlignment="1">
      <alignment horizontal="left"/>
    </xf>
    <xf numFmtId="44" fontId="3" fillId="5" borderId="11" xfId="0" applyNumberFormat="1" applyFont="1" applyFill="1" applyBorder="1"/>
    <xf numFmtId="0" fontId="4" fillId="5" borderId="3" xfId="0" applyFont="1" applyFill="1" applyBorder="1" applyAlignment="1">
      <alignment horizontal="left" vertical="top"/>
    </xf>
    <xf numFmtId="44" fontId="4" fillId="5" borderId="4" xfId="0" applyNumberFormat="1" applyFont="1" applyFill="1" applyBorder="1"/>
    <xf numFmtId="0" fontId="3" fillId="3" borderId="13" xfId="0" applyFont="1" applyFill="1" applyBorder="1" applyAlignment="1">
      <alignment horizontal="right"/>
    </xf>
    <xf numFmtId="0" fontId="3" fillId="3" borderId="16" xfId="0" applyFont="1" applyFill="1" applyBorder="1" applyAlignment="1">
      <alignment horizontal="right"/>
    </xf>
    <xf numFmtId="0" fontId="2" fillId="6" borderId="3" xfId="0" applyFont="1" applyFill="1" applyBorder="1" applyAlignment="1">
      <alignment horizontal="center" vertical="center"/>
    </xf>
    <xf numFmtId="44" fontId="7" fillId="6" borderId="4" xfId="0" applyNumberFormat="1" applyFont="1" applyFill="1" applyBorder="1"/>
    <xf numFmtId="0" fontId="3" fillId="6" borderId="5" xfId="0" applyFont="1" applyFill="1" applyBorder="1"/>
    <xf numFmtId="44" fontId="3" fillId="6" borderId="6" xfId="0" applyNumberFormat="1" applyFont="1" applyFill="1" applyBorder="1"/>
    <xf numFmtId="0" fontId="3" fillId="6" borderId="7" xfId="0" applyFont="1" applyFill="1" applyBorder="1"/>
    <xf numFmtId="44" fontId="3" fillId="6" borderId="8" xfId="0" applyNumberFormat="1" applyFont="1" applyFill="1" applyBorder="1"/>
    <xf numFmtId="0" fontId="3" fillId="6" borderId="10" xfId="0" applyFont="1" applyFill="1" applyBorder="1"/>
    <xf numFmtId="44" fontId="3" fillId="6" borderId="11" xfId="0" applyNumberFormat="1" applyFont="1" applyFill="1" applyBorder="1"/>
    <xf numFmtId="0" fontId="4" fillId="6" borderId="14" xfId="0" applyFont="1" applyFill="1" applyBorder="1"/>
    <xf numFmtId="44" fontId="4" fillId="6" borderId="15" xfId="0" applyNumberFormat="1" applyFont="1" applyFill="1" applyBorder="1"/>
    <xf numFmtId="0" fontId="3" fillId="6" borderId="19" xfId="0" applyFont="1" applyFill="1" applyBorder="1"/>
    <xf numFmtId="44" fontId="3" fillId="6" borderId="18" xfId="0" applyNumberFormat="1" applyFont="1" applyFill="1" applyBorder="1"/>
    <xf numFmtId="0" fontId="4" fillId="6" borderId="16" xfId="0" applyFont="1" applyFill="1" applyBorder="1"/>
    <xf numFmtId="44" fontId="4" fillId="6" borderId="17" xfId="0" applyNumberFormat="1" applyFont="1" applyFill="1" applyBorder="1"/>
    <xf numFmtId="49" fontId="2" fillId="0" borderId="20" xfId="0" applyNumberFormat="1" applyFont="1" applyBorder="1" applyAlignment="1">
      <alignment horizontal="center" vertical="center" wrapText="1"/>
    </xf>
    <xf numFmtId="44" fontId="2" fillId="2" borderId="21" xfId="0" applyNumberFormat="1" applyFont="1" applyFill="1" applyBorder="1" applyAlignment="1">
      <alignment horizontal="center" wrapText="1"/>
    </xf>
    <xf numFmtId="44" fontId="3" fillId="2" borderId="22" xfId="0" applyNumberFormat="1" applyFont="1" applyFill="1" applyBorder="1"/>
    <xf numFmtId="44" fontId="3" fillId="2" borderId="23" xfId="0" applyNumberFormat="1" applyFont="1" applyFill="1" applyBorder="1"/>
    <xf numFmtId="44" fontId="3" fillId="2" borderId="24" xfId="0" applyNumberFormat="1" applyFont="1" applyFill="1" applyBorder="1"/>
    <xf numFmtId="44" fontId="4" fillId="2" borderId="21" xfId="0" applyNumberFormat="1" applyFont="1" applyFill="1" applyBorder="1"/>
    <xf numFmtId="44" fontId="4" fillId="2" borderId="21" xfId="1" applyFont="1" applyFill="1" applyBorder="1"/>
    <xf numFmtId="44" fontId="4" fillId="3" borderId="20" xfId="1" applyFont="1" applyFill="1" applyBorder="1"/>
    <xf numFmtId="44" fontId="3" fillId="3" borderId="0" xfId="0" applyNumberFormat="1" applyFont="1" applyFill="1" applyBorder="1"/>
    <xf numFmtId="44" fontId="3" fillId="3" borderId="25" xfId="0" applyNumberFormat="1" applyFont="1" applyFill="1" applyBorder="1"/>
    <xf numFmtId="44" fontId="5" fillId="4" borderId="21" xfId="0" applyNumberFormat="1" applyFont="1" applyFill="1" applyBorder="1"/>
    <xf numFmtId="44" fontId="3" fillId="4" borderId="26" xfId="0" applyNumberFormat="1" applyFont="1" applyFill="1" applyBorder="1"/>
    <xf numFmtId="44" fontId="4" fillId="4" borderId="21" xfId="0" applyNumberFormat="1" applyFont="1" applyFill="1" applyBorder="1"/>
    <xf numFmtId="44" fontId="3" fillId="4" borderId="22" xfId="0" applyNumberFormat="1" applyFont="1" applyFill="1" applyBorder="1"/>
    <xf numFmtId="44" fontId="3" fillId="4" borderId="23" xfId="0" applyNumberFormat="1" applyFont="1" applyFill="1" applyBorder="1"/>
    <xf numFmtId="44" fontId="3" fillId="4" borderId="24" xfId="0" applyNumberFormat="1" applyFont="1" applyFill="1" applyBorder="1"/>
    <xf numFmtId="44" fontId="4" fillId="3" borderId="20" xfId="0" applyNumberFormat="1" applyFont="1" applyFill="1" applyBorder="1"/>
    <xf numFmtId="44" fontId="3" fillId="3" borderId="27" xfId="0" applyNumberFormat="1" applyFont="1" applyFill="1" applyBorder="1"/>
    <xf numFmtId="44" fontId="2" fillId="4" borderId="21" xfId="0" applyNumberFormat="1" applyFont="1" applyFill="1" applyBorder="1"/>
    <xf numFmtId="44" fontId="2" fillId="4" borderId="28" xfId="0" applyNumberFormat="1" applyFont="1" applyFill="1" applyBorder="1"/>
    <xf numFmtId="44" fontId="2" fillId="4" borderId="26" xfId="0" applyNumberFormat="1" applyFont="1" applyFill="1" applyBorder="1"/>
    <xf numFmtId="44" fontId="2" fillId="3" borderId="20" xfId="0" applyNumberFormat="1" applyFont="1" applyFill="1" applyBorder="1"/>
    <xf numFmtId="44" fontId="2" fillId="3" borderId="0" xfId="0" applyNumberFormat="1" applyFont="1" applyFill="1" applyBorder="1"/>
    <xf numFmtId="44" fontId="2" fillId="3" borderId="25" xfId="0" applyNumberFormat="1" applyFont="1" applyFill="1" applyBorder="1"/>
    <xf numFmtId="44" fontId="2" fillId="5" borderId="21" xfId="0" applyNumberFormat="1" applyFont="1" applyFill="1" applyBorder="1"/>
    <xf numFmtId="44" fontId="3" fillId="5" borderId="22" xfId="0" applyNumberFormat="1" applyFont="1" applyFill="1" applyBorder="1"/>
    <xf numFmtId="44" fontId="3" fillId="5" borderId="23" xfId="0" applyNumberFormat="1" applyFont="1" applyFill="1" applyBorder="1"/>
    <xf numFmtId="44" fontId="3" fillId="5" borderId="23" xfId="0" applyNumberFormat="1" applyFont="1" applyFill="1" applyBorder="1" applyAlignment="1">
      <alignment horizontal="left"/>
    </xf>
    <xf numFmtId="44" fontId="3" fillId="5" borderId="24" xfId="0" applyNumberFormat="1" applyFont="1" applyFill="1" applyBorder="1"/>
    <xf numFmtId="44" fontId="4" fillId="5" borderId="21" xfId="0" applyNumberFormat="1" applyFont="1" applyFill="1" applyBorder="1"/>
    <xf numFmtId="44" fontId="7" fillId="6" borderId="21" xfId="0" applyNumberFormat="1" applyFont="1" applyFill="1" applyBorder="1"/>
    <xf numFmtId="44" fontId="3" fillId="6" borderId="22" xfId="0" applyNumberFormat="1" applyFont="1" applyFill="1" applyBorder="1"/>
    <xf numFmtId="44" fontId="3" fillId="6" borderId="23" xfId="0" applyNumberFormat="1" applyFont="1" applyFill="1" applyBorder="1"/>
    <xf numFmtId="44" fontId="3" fillId="6" borderId="24" xfId="0" applyNumberFormat="1" applyFont="1" applyFill="1" applyBorder="1"/>
    <xf numFmtId="44" fontId="4" fillId="6" borderId="26" xfId="0" applyNumberFormat="1" applyFont="1" applyFill="1" applyBorder="1"/>
    <xf numFmtId="44" fontId="3" fillId="6" borderId="28" xfId="0" applyNumberFormat="1" applyFont="1" applyFill="1" applyBorder="1"/>
    <xf numFmtId="44" fontId="4" fillId="6" borderId="27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tie Hamilton" id="{9E4AC817-21C0-3F40-8765-55EE2725B085}" userId="S::katie@gtcnc.org::e111bb72-8ca4-4dd6-92ec-f59aeb513d4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" dT="2020-02-21T03:02:25.66" personId="{9E4AC817-21C0-3F40-8765-55EE2725B085}" id="{BAD3FBEF-11D5-D343-B39A-C8310CEECD6C}">
    <text xml:space="preserve">Workers Comp
Unemployment Insurance
Liability Insurance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C812A-736F-4442-8910-48465DD34363}">
  <dimension ref="A1:C98"/>
  <sheetViews>
    <sheetView tabSelected="1" workbookViewId="0">
      <selection activeCell="E4" sqref="E4"/>
    </sheetView>
  </sheetViews>
  <sheetFormatPr baseColWidth="10" defaultRowHeight="16" x14ac:dyDescent="0.2"/>
  <cols>
    <col min="1" max="1" width="50.33203125" bestFit="1" customWidth="1"/>
    <col min="2" max="2" width="23.83203125" bestFit="1" customWidth="1"/>
    <col min="3" max="3" width="22.33203125" bestFit="1" customWidth="1"/>
  </cols>
  <sheetData>
    <row r="1" spans="1:3" ht="55" thickBot="1" x14ac:dyDescent="0.25">
      <c r="A1" s="1" t="s">
        <v>0</v>
      </c>
      <c r="B1" s="2" t="s">
        <v>1</v>
      </c>
      <c r="C1" s="79" t="s">
        <v>2</v>
      </c>
    </row>
    <row r="2" spans="1:3" ht="27" thickBot="1" x14ac:dyDescent="0.35">
      <c r="A2" s="3" t="s">
        <v>3</v>
      </c>
      <c r="B2" s="4"/>
      <c r="C2" s="80"/>
    </row>
    <row r="3" spans="1:3" ht="24" x14ac:dyDescent="0.3">
      <c r="A3" s="5" t="s">
        <v>4</v>
      </c>
      <c r="B3" s="6">
        <f>224534+107100</f>
        <v>331634</v>
      </c>
      <c r="C3" s="81"/>
    </row>
    <row r="4" spans="1:3" ht="24" x14ac:dyDescent="0.3">
      <c r="A4" s="7" t="s">
        <v>5</v>
      </c>
      <c r="B4" s="8">
        <f>132215+63065</f>
        <v>195280</v>
      </c>
      <c r="C4" s="82"/>
    </row>
    <row r="5" spans="1:3" ht="24" x14ac:dyDescent="0.3">
      <c r="A5" s="7" t="s">
        <v>6</v>
      </c>
      <c r="B5" s="8">
        <v>1848</v>
      </c>
      <c r="C5" s="82"/>
    </row>
    <row r="6" spans="1:3" ht="24" x14ac:dyDescent="0.3">
      <c r="A6" s="7" t="s">
        <v>7</v>
      </c>
      <c r="B6" s="8">
        <f>25000+30000</f>
        <v>55000</v>
      </c>
      <c r="C6" s="82"/>
    </row>
    <row r="7" spans="1:3" ht="24" x14ac:dyDescent="0.3">
      <c r="A7" s="7" t="s">
        <v>8</v>
      </c>
      <c r="B7" s="8">
        <v>7000</v>
      </c>
      <c r="C7" s="82"/>
    </row>
    <row r="8" spans="1:3" ht="24" x14ac:dyDescent="0.3">
      <c r="A8" s="7" t="s">
        <v>9</v>
      </c>
      <c r="B8" s="8">
        <f>24450+1500</f>
        <v>25950</v>
      </c>
      <c r="C8" s="82"/>
    </row>
    <row r="9" spans="1:3" ht="24" x14ac:dyDescent="0.3">
      <c r="A9" s="7" t="s">
        <v>10</v>
      </c>
      <c r="B9" s="8">
        <v>4000</v>
      </c>
      <c r="C9" s="82"/>
    </row>
    <row r="10" spans="1:3" ht="24" x14ac:dyDescent="0.3">
      <c r="A10" s="7" t="s">
        <v>11</v>
      </c>
      <c r="B10" s="8">
        <v>4000</v>
      </c>
      <c r="C10" s="82"/>
    </row>
    <row r="11" spans="1:3" ht="24" x14ac:dyDescent="0.3">
      <c r="A11" s="7" t="s">
        <v>12</v>
      </c>
      <c r="B11" s="8">
        <v>500</v>
      </c>
      <c r="C11" s="82"/>
    </row>
    <row r="12" spans="1:3" ht="24" x14ac:dyDescent="0.3">
      <c r="A12" s="7" t="s">
        <v>13</v>
      </c>
      <c r="B12" s="8">
        <v>15000</v>
      </c>
      <c r="C12" s="82"/>
    </row>
    <row r="13" spans="1:3" ht="24" x14ac:dyDescent="0.3">
      <c r="A13" s="7" t="s">
        <v>14</v>
      </c>
      <c r="B13" s="8"/>
      <c r="C13" s="82"/>
    </row>
    <row r="14" spans="1:3" ht="24" x14ac:dyDescent="0.3">
      <c r="A14" s="9" t="s">
        <v>15</v>
      </c>
      <c r="B14" s="10"/>
      <c r="C14" s="83"/>
    </row>
    <row r="15" spans="1:3" ht="25" thickBot="1" x14ac:dyDescent="0.35">
      <c r="A15" s="9"/>
      <c r="B15" s="10"/>
      <c r="C15" s="83"/>
    </row>
    <row r="16" spans="1:3" ht="25" thickBot="1" x14ac:dyDescent="0.35">
      <c r="A16" s="11" t="s">
        <v>16</v>
      </c>
      <c r="B16" s="12">
        <f>SUM(B17:B19)</f>
        <v>12850</v>
      </c>
      <c r="C16" s="84"/>
    </row>
    <row r="17" spans="1:3" ht="24" x14ac:dyDescent="0.3">
      <c r="A17" s="13" t="s">
        <v>17</v>
      </c>
      <c r="B17" s="6">
        <v>3000</v>
      </c>
      <c r="C17" s="81"/>
    </row>
    <row r="18" spans="1:3" ht="24" x14ac:dyDescent="0.3">
      <c r="A18" s="14" t="s">
        <v>18</v>
      </c>
      <c r="B18" s="8">
        <v>4500</v>
      </c>
      <c r="C18" s="82"/>
    </row>
    <row r="19" spans="1:3" ht="24" x14ac:dyDescent="0.3">
      <c r="A19" s="14" t="s">
        <v>19</v>
      </c>
      <c r="B19" s="8">
        <v>5350</v>
      </c>
      <c r="C19" s="82"/>
    </row>
    <row r="20" spans="1:3" ht="25" thickBot="1" x14ac:dyDescent="0.35">
      <c r="A20" s="15"/>
      <c r="B20" s="10"/>
      <c r="C20" s="83"/>
    </row>
    <row r="21" spans="1:3" ht="25" thickBot="1" x14ac:dyDescent="0.35">
      <c r="A21" s="11" t="s">
        <v>20</v>
      </c>
      <c r="B21" s="12">
        <f>SUM(B22:B29)</f>
        <v>4750</v>
      </c>
      <c r="C21" s="84"/>
    </row>
    <row r="22" spans="1:3" ht="24" x14ac:dyDescent="0.3">
      <c r="A22" s="13" t="s">
        <v>21</v>
      </c>
      <c r="B22" s="6">
        <v>1300</v>
      </c>
      <c r="C22" s="81"/>
    </row>
    <row r="23" spans="1:3" ht="24" x14ac:dyDescent="0.3">
      <c r="A23" s="14" t="s">
        <v>22</v>
      </c>
      <c r="B23" s="8">
        <v>2700</v>
      </c>
      <c r="C23" s="82"/>
    </row>
    <row r="24" spans="1:3" ht="24" x14ac:dyDescent="0.3">
      <c r="A24" s="14" t="s">
        <v>23</v>
      </c>
      <c r="B24" s="8">
        <v>750</v>
      </c>
      <c r="C24" s="82"/>
    </row>
    <row r="25" spans="1:3" ht="24" x14ac:dyDescent="0.3">
      <c r="A25" s="14" t="s">
        <v>24</v>
      </c>
      <c r="B25" s="8"/>
      <c r="C25" s="82"/>
    </row>
    <row r="26" spans="1:3" ht="24" x14ac:dyDescent="0.3">
      <c r="A26" s="14" t="s">
        <v>25</v>
      </c>
      <c r="B26" s="8" t="s">
        <v>26</v>
      </c>
      <c r="C26" s="82"/>
    </row>
    <row r="27" spans="1:3" ht="24" x14ac:dyDescent="0.3">
      <c r="A27" s="14" t="s">
        <v>27</v>
      </c>
      <c r="B27" s="8" t="s">
        <v>26</v>
      </c>
      <c r="C27" s="82"/>
    </row>
    <row r="28" spans="1:3" ht="24" x14ac:dyDescent="0.3">
      <c r="A28" s="14" t="s">
        <v>28</v>
      </c>
      <c r="B28" s="8" t="s">
        <v>26</v>
      </c>
      <c r="C28" s="82"/>
    </row>
    <row r="29" spans="1:3" ht="24" x14ac:dyDescent="0.3">
      <c r="A29" s="14" t="s">
        <v>29</v>
      </c>
      <c r="B29" s="8" t="s">
        <v>26</v>
      </c>
      <c r="C29" s="82"/>
    </row>
    <row r="30" spans="1:3" ht="24" x14ac:dyDescent="0.3">
      <c r="A30" s="14" t="s">
        <v>30</v>
      </c>
      <c r="B30" s="8"/>
      <c r="C30" s="82"/>
    </row>
    <row r="31" spans="1:3" ht="24" x14ac:dyDescent="0.3">
      <c r="A31" s="15"/>
      <c r="B31" s="10"/>
      <c r="C31" s="83"/>
    </row>
    <row r="32" spans="1:3" ht="25" thickBot="1" x14ac:dyDescent="0.35">
      <c r="A32" s="9" t="s">
        <v>26</v>
      </c>
      <c r="B32" s="10">
        <v>150000</v>
      </c>
      <c r="C32" s="83"/>
    </row>
    <row r="33" spans="1:3" ht="25" thickBot="1" x14ac:dyDescent="0.35">
      <c r="A33" s="11" t="s">
        <v>31</v>
      </c>
      <c r="B33" s="16">
        <f>SUM(B2:B32)-B16-B21</f>
        <v>807812</v>
      </c>
      <c r="C33" s="85">
        <f>SUM(C3:C32)</f>
        <v>0</v>
      </c>
    </row>
    <row r="34" spans="1:3" ht="24" x14ac:dyDescent="0.3">
      <c r="A34" s="17"/>
      <c r="B34" s="19"/>
      <c r="C34" s="86"/>
    </row>
    <row r="35" spans="1:3" ht="25" thickBot="1" x14ac:dyDescent="0.35">
      <c r="A35" s="20"/>
      <c r="B35" s="87"/>
      <c r="C35" s="88"/>
    </row>
    <row r="36" spans="1:3" ht="27" thickBot="1" x14ac:dyDescent="0.35">
      <c r="A36" s="21" t="s">
        <v>32</v>
      </c>
      <c r="B36" s="22"/>
      <c r="C36" s="89"/>
    </row>
    <row r="37" spans="1:3" ht="25" thickBot="1" x14ac:dyDescent="0.35">
      <c r="A37" s="23"/>
      <c r="B37" s="24"/>
      <c r="C37" s="90"/>
    </row>
    <row r="38" spans="1:3" ht="25" thickBot="1" x14ac:dyDescent="0.35">
      <c r="A38" s="25" t="s">
        <v>33</v>
      </c>
      <c r="B38" s="26">
        <f>SUM(B40:B50)</f>
        <v>329764</v>
      </c>
      <c r="C38" s="91"/>
    </row>
    <row r="39" spans="1:3" ht="24" x14ac:dyDescent="0.3">
      <c r="A39" s="27" t="s">
        <v>34</v>
      </c>
      <c r="B39" s="28"/>
      <c r="C39" s="92"/>
    </row>
    <row r="40" spans="1:3" ht="24" x14ac:dyDescent="0.3">
      <c r="A40" s="29" t="s">
        <v>35</v>
      </c>
      <c r="B40" s="30">
        <v>34000</v>
      </c>
      <c r="C40" s="93"/>
    </row>
    <row r="41" spans="1:3" ht="24" x14ac:dyDescent="0.3">
      <c r="A41" s="29" t="s">
        <v>36</v>
      </c>
      <c r="B41" s="30"/>
      <c r="C41" s="93"/>
    </row>
    <row r="42" spans="1:3" ht="24" x14ac:dyDescent="0.3">
      <c r="A42" s="29" t="s">
        <v>37</v>
      </c>
      <c r="B42" s="30">
        <v>38000</v>
      </c>
      <c r="C42" s="93"/>
    </row>
    <row r="43" spans="1:3" ht="24" x14ac:dyDescent="0.3">
      <c r="A43" s="29" t="s">
        <v>38</v>
      </c>
      <c r="B43" s="30">
        <v>16000</v>
      </c>
      <c r="C43" s="93"/>
    </row>
    <row r="44" spans="1:3" ht="24" x14ac:dyDescent="0.3">
      <c r="A44" s="29" t="s">
        <v>39</v>
      </c>
      <c r="B44" s="30">
        <v>45000</v>
      </c>
      <c r="C44" s="93"/>
    </row>
    <row r="45" spans="1:3" ht="24" x14ac:dyDescent="0.3">
      <c r="A45" s="29" t="s">
        <v>40</v>
      </c>
      <c r="B45" s="30">
        <v>45000</v>
      </c>
      <c r="C45" s="93"/>
    </row>
    <row r="46" spans="1:3" ht="24" x14ac:dyDescent="0.3">
      <c r="A46" s="29" t="s">
        <v>41</v>
      </c>
      <c r="B46" s="30">
        <v>45000</v>
      </c>
      <c r="C46" s="93"/>
    </row>
    <row r="47" spans="1:3" ht="24" x14ac:dyDescent="0.3">
      <c r="A47" s="29" t="s">
        <v>42</v>
      </c>
      <c r="B47" s="30">
        <v>0</v>
      </c>
      <c r="C47" s="93"/>
    </row>
    <row r="48" spans="1:3" ht="24" x14ac:dyDescent="0.3">
      <c r="A48" s="29" t="s">
        <v>43</v>
      </c>
      <c r="B48" s="30">
        <v>71200</v>
      </c>
      <c r="C48" s="93"/>
    </row>
    <row r="49" spans="1:3" ht="24" x14ac:dyDescent="0.3">
      <c r="A49" s="29" t="s">
        <v>44</v>
      </c>
      <c r="B49" s="30">
        <v>35564</v>
      </c>
      <c r="C49" s="93"/>
    </row>
    <row r="50" spans="1:3" ht="24" x14ac:dyDescent="0.3">
      <c r="A50" s="29" t="s">
        <v>45</v>
      </c>
      <c r="B50" s="30"/>
      <c r="C50" s="93"/>
    </row>
    <row r="51" spans="1:3" ht="24" x14ac:dyDescent="0.3">
      <c r="A51" s="29"/>
      <c r="B51" s="30"/>
      <c r="C51" s="93"/>
    </row>
    <row r="52" spans="1:3" ht="24" x14ac:dyDescent="0.3">
      <c r="A52" s="32" t="s">
        <v>46</v>
      </c>
      <c r="B52" s="30">
        <v>46000</v>
      </c>
      <c r="C52" s="93"/>
    </row>
    <row r="53" spans="1:3" ht="24" x14ac:dyDescent="0.3">
      <c r="A53" s="33" t="s">
        <v>47</v>
      </c>
      <c r="B53" s="30">
        <v>15000</v>
      </c>
      <c r="C53" s="93"/>
    </row>
    <row r="54" spans="1:3" ht="24" x14ac:dyDescent="0.3">
      <c r="A54" s="33" t="s">
        <v>48</v>
      </c>
      <c r="B54" s="30">
        <v>192000</v>
      </c>
      <c r="C54" s="93"/>
    </row>
    <row r="55" spans="1:3" ht="24" x14ac:dyDescent="0.3">
      <c r="A55" s="33" t="s">
        <v>49</v>
      </c>
      <c r="B55" s="31">
        <v>225000</v>
      </c>
      <c r="C55" s="93"/>
    </row>
    <row r="56" spans="1:3" ht="24" x14ac:dyDescent="0.3">
      <c r="A56" s="33" t="s">
        <v>50</v>
      </c>
      <c r="B56" s="31"/>
      <c r="C56" s="93"/>
    </row>
    <row r="57" spans="1:3" ht="24" x14ac:dyDescent="0.3">
      <c r="A57" s="33" t="s">
        <v>51</v>
      </c>
      <c r="B57" s="31"/>
      <c r="C57" s="93"/>
    </row>
    <row r="58" spans="1:3" ht="24" x14ac:dyDescent="0.3">
      <c r="A58" s="33" t="s">
        <v>52</v>
      </c>
      <c r="B58" s="31"/>
      <c r="C58" s="93"/>
    </row>
    <row r="59" spans="1:3" ht="24" x14ac:dyDescent="0.3">
      <c r="A59" s="33" t="s">
        <v>53</v>
      </c>
      <c r="B59" s="31"/>
      <c r="C59" s="93"/>
    </row>
    <row r="60" spans="1:3" ht="24" x14ac:dyDescent="0.3">
      <c r="A60" s="34" t="s">
        <v>54</v>
      </c>
      <c r="B60" s="35"/>
      <c r="C60" s="94"/>
    </row>
    <row r="61" spans="1:3" ht="25" thickBot="1" x14ac:dyDescent="0.35">
      <c r="A61" s="34" t="s">
        <v>55</v>
      </c>
      <c r="B61" s="35"/>
      <c r="C61" s="94"/>
    </row>
    <row r="62" spans="1:3" ht="25" thickBot="1" x14ac:dyDescent="0.35">
      <c r="A62" s="36" t="s">
        <v>56</v>
      </c>
      <c r="B62" s="26">
        <f>SUM(B40:B61)</f>
        <v>807764</v>
      </c>
      <c r="C62" s="91"/>
    </row>
    <row r="63" spans="1:3" ht="24" x14ac:dyDescent="0.3">
      <c r="A63" s="17"/>
      <c r="B63" s="18"/>
      <c r="C63" s="95"/>
    </row>
    <row r="64" spans="1:3" ht="25" thickBot="1" x14ac:dyDescent="0.35">
      <c r="A64" s="37"/>
      <c r="B64" s="38"/>
      <c r="C64" s="96"/>
    </row>
    <row r="65" spans="1:3" ht="27" thickBot="1" x14ac:dyDescent="0.35">
      <c r="A65" s="39" t="s">
        <v>57</v>
      </c>
      <c r="B65" s="40">
        <v>192000</v>
      </c>
      <c r="C65" s="97"/>
    </row>
    <row r="66" spans="1:3" ht="27" thickBot="1" x14ac:dyDescent="0.35">
      <c r="A66" s="42" t="s">
        <v>58</v>
      </c>
      <c r="B66" s="41"/>
      <c r="C66" s="98"/>
    </row>
    <row r="67" spans="1:3" ht="27" thickBot="1" x14ac:dyDescent="0.35">
      <c r="A67" s="43" t="s">
        <v>59</v>
      </c>
      <c r="B67" s="44">
        <v>482437</v>
      </c>
      <c r="C67" s="99"/>
    </row>
    <row r="68" spans="1:3" ht="26" x14ac:dyDescent="0.3">
      <c r="A68" s="45"/>
      <c r="B68" s="46"/>
      <c r="C68" s="100"/>
    </row>
    <row r="69" spans="1:3" ht="27" thickBot="1" x14ac:dyDescent="0.35">
      <c r="A69" s="47"/>
      <c r="B69" s="101"/>
      <c r="C69" s="102"/>
    </row>
    <row r="70" spans="1:3" ht="27" thickBot="1" x14ac:dyDescent="0.35">
      <c r="A70" s="48" t="s">
        <v>60</v>
      </c>
      <c r="B70" s="49"/>
      <c r="C70" s="103"/>
    </row>
    <row r="71" spans="1:3" ht="24" x14ac:dyDescent="0.3">
      <c r="A71" s="50" t="s">
        <v>61</v>
      </c>
      <c r="B71" s="51">
        <f>155000-42000</f>
        <v>113000</v>
      </c>
      <c r="C71" s="104"/>
    </row>
    <row r="72" spans="1:3" ht="24" x14ac:dyDescent="0.3">
      <c r="A72" s="52" t="s">
        <v>62</v>
      </c>
      <c r="B72" s="53">
        <v>42000</v>
      </c>
      <c r="C72" s="105"/>
    </row>
    <row r="73" spans="1:3" ht="24" x14ac:dyDescent="0.3">
      <c r="A73" s="54" t="s">
        <v>63</v>
      </c>
      <c r="B73" s="55">
        <f>SUM(B74:B77)</f>
        <v>418000</v>
      </c>
      <c r="C73" s="106"/>
    </row>
    <row r="74" spans="1:3" ht="24" x14ac:dyDescent="0.3">
      <c r="A74" s="56" t="s">
        <v>64</v>
      </c>
      <c r="B74" s="51">
        <v>375000</v>
      </c>
      <c r="C74" s="104"/>
    </row>
    <row r="75" spans="1:3" ht="24" x14ac:dyDescent="0.3">
      <c r="A75" s="57" t="s">
        <v>65</v>
      </c>
      <c r="B75" s="53">
        <v>3000</v>
      </c>
      <c r="C75" s="105"/>
    </row>
    <row r="76" spans="1:3" ht="24" x14ac:dyDescent="0.3">
      <c r="A76" s="58" t="s">
        <v>66</v>
      </c>
      <c r="B76" s="53">
        <v>40000</v>
      </c>
      <c r="C76" s="105"/>
    </row>
    <row r="77" spans="1:3" ht="24" x14ac:dyDescent="0.3">
      <c r="A77" s="52" t="s">
        <v>67</v>
      </c>
      <c r="B77" s="53"/>
      <c r="C77" s="105"/>
    </row>
    <row r="78" spans="1:3" ht="25" thickBot="1" x14ac:dyDescent="0.35">
      <c r="A78" s="59" t="s">
        <v>68</v>
      </c>
      <c r="B78" s="60">
        <v>1985247</v>
      </c>
      <c r="C78" s="107">
        <v>1123977</v>
      </c>
    </row>
    <row r="79" spans="1:3" ht="25" thickBot="1" x14ac:dyDescent="0.35">
      <c r="A79" s="61" t="s">
        <v>69</v>
      </c>
      <c r="B79" s="62">
        <f t="shared" ref="B79" si="0">SUM(B71:B78)-B73</f>
        <v>2558247</v>
      </c>
      <c r="C79" s="108">
        <f>SUM(C71:C78)</f>
        <v>1123977</v>
      </c>
    </row>
    <row r="80" spans="1:3" ht="24" x14ac:dyDescent="0.3">
      <c r="A80" s="63"/>
      <c r="B80" s="87"/>
      <c r="C80" s="88"/>
    </row>
    <row r="81" spans="1:3" ht="25" thickBot="1" x14ac:dyDescent="0.35">
      <c r="A81" s="64"/>
      <c r="B81" s="38"/>
      <c r="C81" s="96"/>
    </row>
    <row r="82" spans="1:3" ht="27" thickBot="1" x14ac:dyDescent="0.35">
      <c r="A82" s="65" t="s">
        <v>70</v>
      </c>
      <c r="B82" s="66"/>
      <c r="C82" s="109"/>
    </row>
    <row r="83" spans="1:3" ht="24" x14ac:dyDescent="0.3">
      <c r="A83" s="67" t="s">
        <v>71</v>
      </c>
      <c r="B83" s="68">
        <v>103250</v>
      </c>
      <c r="C83" s="110"/>
    </row>
    <row r="84" spans="1:3" ht="24" x14ac:dyDescent="0.3">
      <c r="A84" s="69" t="s">
        <v>72</v>
      </c>
      <c r="B84" s="70">
        <v>50000</v>
      </c>
      <c r="C84" s="111"/>
    </row>
    <row r="85" spans="1:3" ht="24" x14ac:dyDescent="0.3">
      <c r="A85" s="69" t="s">
        <v>73</v>
      </c>
      <c r="B85" s="70"/>
      <c r="C85" s="111"/>
    </row>
    <row r="86" spans="1:3" ht="24" x14ac:dyDescent="0.3">
      <c r="A86" s="69" t="s">
        <v>74</v>
      </c>
      <c r="B86" s="70">
        <v>10079736</v>
      </c>
      <c r="C86" s="111">
        <v>4289437</v>
      </c>
    </row>
    <row r="87" spans="1:3" ht="24" x14ac:dyDescent="0.3">
      <c r="A87" s="71" t="s">
        <v>75</v>
      </c>
      <c r="B87" s="72">
        <v>1000000</v>
      </c>
      <c r="C87" s="112"/>
    </row>
    <row r="88" spans="1:3" ht="24" x14ac:dyDescent="0.3">
      <c r="A88" s="69" t="s">
        <v>76</v>
      </c>
      <c r="B88" s="70"/>
      <c r="C88" s="111">
        <v>195877</v>
      </c>
    </row>
    <row r="89" spans="1:3" ht="24" x14ac:dyDescent="0.3">
      <c r="A89" s="69" t="s">
        <v>77</v>
      </c>
      <c r="B89" s="70"/>
      <c r="C89" s="111">
        <v>48970</v>
      </c>
    </row>
    <row r="90" spans="1:3" ht="24" x14ac:dyDescent="0.3">
      <c r="A90" s="69" t="s">
        <v>78</v>
      </c>
      <c r="B90" s="70"/>
      <c r="C90" s="111">
        <v>300000</v>
      </c>
    </row>
    <row r="91" spans="1:3" ht="24" x14ac:dyDescent="0.3">
      <c r="A91" s="69" t="s">
        <v>79</v>
      </c>
      <c r="B91" s="70"/>
      <c r="C91" s="111">
        <v>407685</v>
      </c>
    </row>
    <row r="92" spans="1:3" ht="24" x14ac:dyDescent="0.3">
      <c r="A92" s="69" t="s">
        <v>80</v>
      </c>
      <c r="B92" s="70"/>
      <c r="C92" s="111">
        <f>55153</f>
        <v>55153</v>
      </c>
    </row>
    <row r="93" spans="1:3" ht="24" x14ac:dyDescent="0.3">
      <c r="A93" s="69" t="s">
        <v>81</v>
      </c>
      <c r="B93" s="70"/>
      <c r="C93" s="111">
        <v>7862</v>
      </c>
    </row>
    <row r="94" spans="1:3" ht="24" x14ac:dyDescent="0.3">
      <c r="A94" s="69"/>
      <c r="B94" s="70"/>
      <c r="C94" s="111"/>
    </row>
    <row r="95" spans="1:3" ht="24" x14ac:dyDescent="0.3">
      <c r="A95" s="69"/>
      <c r="B95" s="70"/>
      <c r="C95" s="111"/>
    </row>
    <row r="96" spans="1:3" ht="25" thickBot="1" x14ac:dyDescent="0.35">
      <c r="A96" s="73" t="s">
        <v>82</v>
      </c>
      <c r="B96" s="74">
        <f>SUM(B83:B87)</f>
        <v>11232986</v>
      </c>
      <c r="C96" s="113">
        <f>SUM(C83:C95)</f>
        <v>5304984</v>
      </c>
    </row>
    <row r="97" spans="1:3" ht="25" thickBot="1" x14ac:dyDescent="0.35">
      <c r="A97" s="75"/>
      <c r="B97" s="76"/>
      <c r="C97" s="114"/>
    </row>
    <row r="98" spans="1:3" ht="25" thickBot="1" x14ac:dyDescent="0.35">
      <c r="A98" s="77" t="s">
        <v>83</v>
      </c>
      <c r="B98" s="78">
        <f>B96+B67+B65+B33+B79+B62</f>
        <v>16081246</v>
      </c>
      <c r="C98" s="115">
        <f>C96+C67+C65+C33+C79+C62</f>
        <v>6428961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Hamilton</dc:creator>
  <cp:lastModifiedBy>Katie Hamilton</cp:lastModifiedBy>
  <dcterms:created xsi:type="dcterms:W3CDTF">2020-08-20T21:07:06Z</dcterms:created>
  <dcterms:modified xsi:type="dcterms:W3CDTF">2020-08-20T21:09:13Z</dcterms:modified>
</cp:coreProperties>
</file>